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P\ASSOC\Woodbury Capital III LP - 5250\2. Portfolio Assets\The District at City Center\Asset Management\20201204\"/>
    </mc:Choice>
  </mc:AlternateContent>
  <xr:revisionPtr revIDLastSave="0" documentId="8_{C7F3AA7B-1DCC-4F01-BFCE-D77A31DFD4F3}" xr6:coauthVersionLast="45" xr6:coauthVersionMax="45" xr10:uidLastSave="{00000000-0000-0000-0000-000000000000}"/>
  <bookViews>
    <workbookView xWindow="-28920" yWindow="-120" windowWidth="29040" windowHeight="15840" xr2:uid="{7BEA3DC9-F530-4F71-A970-44E979636AE3}"/>
  </bookViews>
  <sheets>
    <sheet name="Base" sheetId="4" r:id="rId1"/>
    <sheet name="No Lease Up" sheetId="1" r:id="rId2"/>
    <sheet name="Full Lease Up" sheetId="2" r:id="rId3"/>
  </sheets>
  <calcPr calcId="191029" calcMode="manual" iterate="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4" l="1"/>
  <c r="G27" i="4"/>
  <c r="G20" i="4"/>
  <c r="G16" i="4"/>
  <c r="G11" i="4"/>
  <c r="G8" i="4"/>
  <c r="G36" i="4"/>
  <c r="G32" i="4"/>
  <c r="G30" i="4"/>
  <c r="G29" i="4"/>
  <c r="G26" i="4"/>
  <c r="G22" i="4"/>
  <c r="G21" i="4"/>
  <c r="G19" i="4"/>
  <c r="G17" i="4"/>
  <c r="G14" i="4"/>
  <c r="G13" i="4"/>
  <c r="G12" i="4"/>
  <c r="G10" i="4"/>
  <c r="DL3" i="4"/>
  <c r="DK3" i="4"/>
  <c r="DJ3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H2" i="4"/>
  <c r="H3" i="4" s="1"/>
  <c r="I2" i="4" s="1"/>
  <c r="G33" i="4" l="1"/>
  <c r="G15" i="4"/>
  <c r="H12" i="4"/>
  <c r="G24" i="4"/>
  <c r="H13" i="4"/>
  <c r="H21" i="4"/>
  <c r="H32" i="4"/>
  <c r="H10" i="4"/>
  <c r="I3" i="4"/>
  <c r="J2" i="4" s="1"/>
  <c r="I11" i="4"/>
  <c r="I21" i="4"/>
  <c r="I27" i="4"/>
  <c r="H15" i="4"/>
  <c r="H16" i="4"/>
  <c r="H36" i="4"/>
  <c r="H26" i="4"/>
  <c r="H29" i="4"/>
  <c r="H22" i="4"/>
  <c r="H20" i="4"/>
  <c r="H11" i="4"/>
  <c r="H14" i="4"/>
  <c r="H8" i="4"/>
  <c r="H17" i="4"/>
  <c r="H19" i="4"/>
  <c r="H30" i="4"/>
  <c r="H28" i="4"/>
  <c r="H27" i="4"/>
  <c r="G32" i="2"/>
  <c r="G27" i="2"/>
  <c r="G20" i="2"/>
  <c r="G16" i="2"/>
  <c r="G11" i="2"/>
  <c r="G8" i="2"/>
  <c r="G36" i="2"/>
  <c r="G30" i="2"/>
  <c r="G29" i="2"/>
  <c r="G28" i="2"/>
  <c r="G26" i="2"/>
  <c r="G22" i="2"/>
  <c r="G21" i="2"/>
  <c r="G19" i="2"/>
  <c r="G17" i="2"/>
  <c r="G14" i="2"/>
  <c r="G13" i="2"/>
  <c r="G12" i="2"/>
  <c r="G10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H2" i="2"/>
  <c r="H3" i="2" s="1"/>
  <c r="I2" i="2" s="1"/>
  <c r="G30" i="1"/>
  <c r="G29" i="1"/>
  <c r="G28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H2" i="1"/>
  <c r="G36" i="1"/>
  <c r="G22" i="1"/>
  <c r="G21" i="1"/>
  <c r="G20" i="1"/>
  <c r="G19" i="1"/>
  <c r="G17" i="1"/>
  <c r="I28" i="4" l="1"/>
  <c r="I22" i="4"/>
  <c r="I8" i="4"/>
  <c r="I20" i="4"/>
  <c r="I16" i="4"/>
  <c r="I13" i="4"/>
  <c r="I26" i="4"/>
  <c r="I15" i="4"/>
  <c r="I30" i="4"/>
  <c r="I29" i="4"/>
  <c r="H13" i="2"/>
  <c r="H3" i="1"/>
  <c r="H22" i="1" s="1"/>
  <c r="H21" i="2"/>
  <c r="I17" i="4"/>
  <c r="H33" i="4"/>
  <c r="G33" i="2"/>
  <c r="H37" i="4"/>
  <c r="J3" i="4"/>
  <c r="K2" i="4" s="1"/>
  <c r="I35" i="4"/>
  <c r="H24" i="4"/>
  <c r="I12" i="4"/>
  <c r="I32" i="4"/>
  <c r="I33" i="4" s="1"/>
  <c r="I14" i="4"/>
  <c r="I36" i="4"/>
  <c r="I10" i="4"/>
  <c r="I24" i="4"/>
  <c r="I19" i="4"/>
  <c r="H35" i="4"/>
  <c r="G35" i="4"/>
  <c r="G24" i="2"/>
  <c r="H11" i="2"/>
  <c r="H19" i="2"/>
  <c r="H15" i="2"/>
  <c r="H36" i="2"/>
  <c r="H14" i="2"/>
  <c r="H30" i="2"/>
  <c r="H28" i="2"/>
  <c r="H26" i="2"/>
  <c r="H29" i="2"/>
  <c r="H27" i="2"/>
  <c r="H8" i="2"/>
  <c r="H16" i="2"/>
  <c r="H32" i="2"/>
  <c r="H22" i="2"/>
  <c r="H10" i="2"/>
  <c r="H12" i="2"/>
  <c r="H20" i="2"/>
  <c r="I3" i="2"/>
  <c r="I13" i="2" s="1"/>
  <c r="G15" i="2"/>
  <c r="H17" i="2"/>
  <c r="H37" i="2"/>
  <c r="H29" i="1"/>
  <c r="H28" i="1"/>
  <c r="H17" i="1"/>
  <c r="I35" i="2" l="1"/>
  <c r="J12" i="4"/>
  <c r="H30" i="1"/>
  <c r="I19" i="2"/>
  <c r="H20" i="1"/>
  <c r="I20" i="2"/>
  <c r="I2" i="1"/>
  <c r="H19" i="1"/>
  <c r="H21" i="1"/>
  <c r="H36" i="1"/>
  <c r="I10" i="2"/>
  <c r="J10" i="4"/>
  <c r="J30" i="4"/>
  <c r="J26" i="4"/>
  <c r="J17" i="4"/>
  <c r="J13" i="4"/>
  <c r="J29" i="4"/>
  <c r="J14" i="4"/>
  <c r="J20" i="4"/>
  <c r="J32" i="4"/>
  <c r="J36" i="4"/>
  <c r="J37" i="4"/>
  <c r="J16" i="4"/>
  <c r="J11" i="4"/>
  <c r="J27" i="4"/>
  <c r="J19" i="4"/>
  <c r="J21" i="4"/>
  <c r="J35" i="4"/>
  <c r="K3" i="4"/>
  <c r="L2" i="4" s="1"/>
  <c r="K13" i="4"/>
  <c r="J22" i="4"/>
  <c r="J28" i="4"/>
  <c r="G37" i="4"/>
  <c r="I37" i="4"/>
  <c r="J15" i="4"/>
  <c r="J24" i="4"/>
  <c r="J8" i="4"/>
  <c r="I8" i="2"/>
  <c r="I11" i="2"/>
  <c r="H24" i="2"/>
  <c r="J2" i="2"/>
  <c r="I24" i="2"/>
  <c r="I15" i="2"/>
  <c r="I26" i="2"/>
  <c r="I22" i="2"/>
  <c r="I17" i="2"/>
  <c r="H33" i="2"/>
  <c r="H35" i="2"/>
  <c r="I32" i="2"/>
  <c r="I28" i="2"/>
  <c r="I14" i="2"/>
  <c r="I21" i="2"/>
  <c r="I27" i="2"/>
  <c r="I16" i="2"/>
  <c r="I30" i="2"/>
  <c r="I12" i="2"/>
  <c r="I29" i="2"/>
  <c r="I36" i="2"/>
  <c r="G37" i="2"/>
  <c r="G35" i="2"/>
  <c r="I3" i="1" l="1"/>
  <c r="J2" i="1" s="1"/>
  <c r="I19" i="1"/>
  <c r="I22" i="1"/>
  <c r="I21" i="1"/>
  <c r="I36" i="1"/>
  <c r="I20" i="1"/>
  <c r="I17" i="1"/>
  <c r="I28" i="1"/>
  <c r="I29" i="1"/>
  <c r="I30" i="1"/>
  <c r="I37" i="2"/>
  <c r="K32" i="4"/>
  <c r="K14" i="4"/>
  <c r="J33" i="4"/>
  <c r="K27" i="4"/>
  <c r="K16" i="4"/>
  <c r="K35" i="4"/>
  <c r="K10" i="4"/>
  <c r="K15" i="4"/>
  <c r="K26" i="4"/>
  <c r="K12" i="4"/>
  <c r="K37" i="4"/>
  <c r="L3" i="4"/>
  <c r="M2" i="4" s="1"/>
  <c r="K22" i="4"/>
  <c r="K30" i="4"/>
  <c r="K11" i="4"/>
  <c r="K20" i="4"/>
  <c r="K21" i="4"/>
  <c r="K36" i="4"/>
  <c r="K8" i="4"/>
  <c r="K29" i="4"/>
  <c r="K28" i="4"/>
  <c r="K17" i="4"/>
  <c r="K19" i="4"/>
  <c r="K24" i="4"/>
  <c r="J35" i="2"/>
  <c r="J12" i="2"/>
  <c r="J27" i="2"/>
  <c r="J37" i="2"/>
  <c r="J32" i="2"/>
  <c r="J22" i="2"/>
  <c r="J3" i="2"/>
  <c r="K2" i="2" s="1"/>
  <c r="J16" i="2"/>
  <c r="J19" i="2"/>
  <c r="J11" i="2"/>
  <c r="J8" i="2"/>
  <c r="J17" i="2"/>
  <c r="J10" i="2"/>
  <c r="I33" i="2"/>
  <c r="L8" i="4" l="1"/>
  <c r="J15" i="2"/>
  <c r="J20" i="2"/>
  <c r="J30" i="2"/>
  <c r="L21" i="4"/>
  <c r="J24" i="2"/>
  <c r="J28" i="2"/>
  <c r="J36" i="2"/>
  <c r="L17" i="4"/>
  <c r="K33" i="4"/>
  <c r="J3" i="1"/>
  <c r="K2" i="1" s="1"/>
  <c r="J36" i="1"/>
  <c r="J22" i="1"/>
  <c r="J21" i="1"/>
  <c r="J20" i="1"/>
  <c r="J19" i="1"/>
  <c r="J29" i="1"/>
  <c r="J26" i="2"/>
  <c r="L28" i="4"/>
  <c r="L10" i="4"/>
  <c r="L14" i="4"/>
  <c r="L30" i="4"/>
  <c r="L37" i="4"/>
  <c r="L26" i="4"/>
  <c r="L13" i="4"/>
  <c r="L19" i="4"/>
  <c r="L36" i="4"/>
  <c r="L11" i="4"/>
  <c r="L16" i="4"/>
  <c r="L32" i="4"/>
  <c r="L33" i="4" s="1"/>
  <c r="L27" i="4"/>
  <c r="L20" i="4"/>
  <c r="L15" i="4"/>
  <c r="M3" i="4"/>
  <c r="N2" i="4" s="1"/>
  <c r="L24" i="4"/>
  <c r="L29" i="4"/>
  <c r="L12" i="4"/>
  <c r="L22" i="4"/>
  <c r="L35" i="4"/>
  <c r="J33" i="2"/>
  <c r="K3" i="2"/>
  <c r="L2" i="2" s="1"/>
  <c r="J29" i="2"/>
  <c r="J13" i="2"/>
  <c r="J14" i="2"/>
  <c r="J21" i="2"/>
  <c r="M26" i="4" l="1"/>
  <c r="M14" i="4"/>
  <c r="M29" i="4"/>
  <c r="M17" i="4"/>
  <c r="M8" i="4"/>
  <c r="M13" i="4"/>
  <c r="M11" i="4"/>
  <c r="M28" i="4"/>
  <c r="J17" i="1"/>
  <c r="J28" i="1"/>
  <c r="J30" i="1"/>
  <c r="K24" i="2"/>
  <c r="M10" i="4"/>
  <c r="M32" i="4"/>
  <c r="K12" i="2"/>
  <c r="K35" i="2"/>
  <c r="M22" i="4"/>
  <c r="M15" i="4"/>
  <c r="M21" i="4"/>
  <c r="K3" i="1"/>
  <c r="L2" i="1" s="1"/>
  <c r="K22" i="1"/>
  <c r="K20" i="1"/>
  <c r="K21" i="1"/>
  <c r="K19" i="1"/>
  <c r="K36" i="1"/>
  <c r="K30" i="1"/>
  <c r="K17" i="1"/>
  <c r="K28" i="1"/>
  <c r="M20" i="4"/>
  <c r="M37" i="4"/>
  <c r="M12" i="4"/>
  <c r="M24" i="4"/>
  <c r="M35" i="4"/>
  <c r="M30" i="4"/>
  <c r="M27" i="4"/>
  <c r="M36" i="4"/>
  <c r="M33" i="4"/>
  <c r="N3" i="4"/>
  <c r="O2" i="4" s="1"/>
  <c r="M16" i="4"/>
  <c r="M19" i="4"/>
  <c r="K36" i="2"/>
  <c r="L3" i="2"/>
  <c r="M2" i="2" s="1"/>
  <c r="K16" i="2"/>
  <c r="K37" i="2"/>
  <c r="K13" i="2"/>
  <c r="K17" i="2"/>
  <c r="K30" i="2"/>
  <c r="K14" i="2"/>
  <c r="K20" i="2"/>
  <c r="K27" i="2"/>
  <c r="K21" i="2"/>
  <c r="K22" i="2"/>
  <c r="K29" i="2"/>
  <c r="K32" i="2"/>
  <c r="K26" i="2"/>
  <c r="K8" i="2"/>
  <c r="K28" i="2"/>
  <c r="K11" i="2"/>
  <c r="K10" i="2"/>
  <c r="K19" i="2"/>
  <c r="K15" i="2"/>
  <c r="N11" i="4" l="1"/>
  <c r="L26" i="2"/>
  <c r="N14" i="4"/>
  <c r="L16" i="2"/>
  <c r="N8" i="4"/>
  <c r="L3" i="1"/>
  <c r="M2" i="1" s="1"/>
  <c r="L21" i="1"/>
  <c r="L19" i="1"/>
  <c r="L29" i="1"/>
  <c r="L37" i="2"/>
  <c r="N16" i="4"/>
  <c r="K29" i="1"/>
  <c r="N26" i="4"/>
  <c r="N27" i="4"/>
  <c r="N20" i="4"/>
  <c r="N35" i="4"/>
  <c r="N17" i="4"/>
  <c r="N13" i="4"/>
  <c r="N37" i="4"/>
  <c r="N24" i="4"/>
  <c r="N30" i="4"/>
  <c r="N22" i="4"/>
  <c r="O3" i="4"/>
  <c r="P2" i="4" s="1"/>
  <c r="N19" i="4"/>
  <c r="N15" i="4"/>
  <c r="N10" i="4"/>
  <c r="N21" i="4"/>
  <c r="N32" i="4"/>
  <c r="N33" i="4" s="1"/>
  <c r="N12" i="4"/>
  <c r="N29" i="4"/>
  <c r="N28" i="4"/>
  <c r="N36" i="4"/>
  <c r="L30" i="2"/>
  <c r="L8" i="2"/>
  <c r="L32" i="2"/>
  <c r="L15" i="2"/>
  <c r="L11" i="2"/>
  <c r="L28" i="2"/>
  <c r="L12" i="2"/>
  <c r="L27" i="2"/>
  <c r="L36" i="2"/>
  <c r="K33" i="2"/>
  <c r="L22" i="2"/>
  <c r="L24" i="2"/>
  <c r="L29" i="2"/>
  <c r="M3" i="2"/>
  <c r="N2" i="2" s="1"/>
  <c r="L14" i="2"/>
  <c r="L35" i="2"/>
  <c r="L17" i="2"/>
  <c r="L13" i="2"/>
  <c r="L10" i="2"/>
  <c r="L20" i="2"/>
  <c r="L21" i="2"/>
  <c r="L19" i="2"/>
  <c r="L28" i="1" l="1"/>
  <c r="L17" i="1"/>
  <c r="L30" i="1"/>
  <c r="L20" i="1"/>
  <c r="L22" i="1"/>
  <c r="L33" i="2"/>
  <c r="O21" i="4"/>
  <c r="O14" i="4"/>
  <c r="O10" i="4"/>
  <c r="M3" i="1"/>
  <c r="N2" i="1" s="1"/>
  <c r="O27" i="4"/>
  <c r="O30" i="4"/>
  <c r="O8" i="4"/>
  <c r="O11" i="4"/>
  <c r="O22" i="4"/>
  <c r="O35" i="4"/>
  <c r="O12" i="4"/>
  <c r="O20" i="4"/>
  <c r="O37" i="4"/>
  <c r="P3" i="4"/>
  <c r="Q2" i="4" s="1"/>
  <c r="O16" i="4"/>
  <c r="O13" i="4"/>
  <c r="O19" i="4"/>
  <c r="O24" i="4"/>
  <c r="O15" i="4"/>
  <c r="O28" i="4"/>
  <c r="O26" i="4"/>
  <c r="O29" i="4"/>
  <c r="O17" i="4"/>
  <c r="O32" i="4"/>
  <c r="O33" i="4" s="1"/>
  <c r="O36" i="4"/>
  <c r="M20" i="2"/>
  <c r="M26" i="2"/>
  <c r="M32" i="2"/>
  <c r="M17" i="2"/>
  <c r="M11" i="2"/>
  <c r="M35" i="2"/>
  <c r="M15" i="2"/>
  <c r="M28" i="2"/>
  <c r="M37" i="2"/>
  <c r="M24" i="2"/>
  <c r="M30" i="2"/>
  <c r="M36" i="2"/>
  <c r="M14" i="2"/>
  <c r="M19" i="2"/>
  <c r="M13" i="2"/>
  <c r="M10" i="2"/>
  <c r="M21" i="2"/>
  <c r="M22" i="2"/>
  <c r="M12" i="2"/>
  <c r="M16" i="2"/>
  <c r="M27" i="2"/>
  <c r="N3" i="2"/>
  <c r="O2" i="2" s="1"/>
  <c r="M8" i="2"/>
  <c r="M33" i="2" s="1"/>
  <c r="M29" i="2"/>
  <c r="M20" i="1" l="1"/>
  <c r="M17" i="1"/>
  <c r="M30" i="1"/>
  <c r="M19" i="1"/>
  <c r="M21" i="1"/>
  <c r="M29" i="1"/>
  <c r="P28" i="4"/>
  <c r="P16" i="4"/>
  <c r="P8" i="4"/>
  <c r="P14" i="4"/>
  <c r="P19" i="4"/>
  <c r="P24" i="4"/>
  <c r="P21" i="4"/>
  <c r="P22" i="4"/>
  <c r="N11" i="2"/>
  <c r="P17" i="4"/>
  <c r="P27" i="4"/>
  <c r="N3" i="1"/>
  <c r="O2" i="1" s="1"/>
  <c r="N22" i="1"/>
  <c r="N19" i="1"/>
  <c r="N21" i="1"/>
  <c r="N20" i="1"/>
  <c r="N28" i="1"/>
  <c r="N27" i="2"/>
  <c r="N14" i="2"/>
  <c r="N28" i="2"/>
  <c r="P10" i="4"/>
  <c r="P29" i="4"/>
  <c r="N17" i="2"/>
  <c r="N24" i="2"/>
  <c r="N12" i="2"/>
  <c r="N30" i="2"/>
  <c r="N8" i="2"/>
  <c r="N16" i="2"/>
  <c r="P15" i="4"/>
  <c r="M28" i="1"/>
  <c r="M22" i="1"/>
  <c r="P35" i="4"/>
  <c r="P30" i="4"/>
  <c r="P26" i="4"/>
  <c r="Q3" i="4"/>
  <c r="R2" i="4" s="1"/>
  <c r="P11" i="4"/>
  <c r="P36" i="4"/>
  <c r="P12" i="4"/>
  <c r="P20" i="4"/>
  <c r="P37" i="4"/>
  <c r="P32" i="4"/>
  <c r="P33" i="4" s="1"/>
  <c r="P13" i="4"/>
  <c r="N20" i="2"/>
  <c r="N19" i="2"/>
  <c r="N37" i="2"/>
  <c r="N29" i="2"/>
  <c r="N15" i="2"/>
  <c r="N21" i="2"/>
  <c r="N22" i="2"/>
  <c r="N36" i="2"/>
  <c r="N10" i="2"/>
  <c r="N13" i="2"/>
  <c r="N26" i="2"/>
  <c r="O21" i="2"/>
  <c r="O3" i="2"/>
  <c r="P2" i="2" s="1"/>
  <c r="N35" i="2"/>
  <c r="N32" i="2"/>
  <c r="N33" i="2" s="1"/>
  <c r="N17" i="1" l="1"/>
  <c r="N29" i="1"/>
  <c r="N30" i="1"/>
  <c r="O15" i="2"/>
  <c r="O35" i="2"/>
  <c r="O13" i="2"/>
  <c r="O22" i="2"/>
  <c r="O32" i="2"/>
  <c r="O14" i="2"/>
  <c r="O36" i="2"/>
  <c r="O16" i="2"/>
  <c r="O29" i="2"/>
  <c r="O10" i="2"/>
  <c r="O24" i="2"/>
  <c r="O12" i="2"/>
  <c r="O27" i="2"/>
  <c r="O8" i="2"/>
  <c r="O33" i="2" s="1"/>
  <c r="O26" i="2"/>
  <c r="Q11" i="4"/>
  <c r="O20" i="2"/>
  <c r="O11" i="2"/>
  <c r="O3" i="1"/>
  <c r="P2" i="1" s="1"/>
  <c r="O21" i="1"/>
  <c r="O19" i="1"/>
  <c r="O22" i="1"/>
  <c r="O20" i="1"/>
  <c r="O28" i="1"/>
  <c r="O17" i="1"/>
  <c r="Q22" i="4"/>
  <c r="Q13" i="4"/>
  <c r="Q32" i="4"/>
  <c r="Q30" i="4"/>
  <c r="Q20" i="4"/>
  <c r="Q8" i="4"/>
  <c r="Q29" i="4"/>
  <c r="Q19" i="4"/>
  <c r="Q17" i="4"/>
  <c r="Q35" i="4"/>
  <c r="R3" i="4"/>
  <c r="R36" i="4" s="1"/>
  <c r="Q21" i="4"/>
  <c r="Q14" i="4"/>
  <c r="Q37" i="4"/>
  <c r="Q28" i="4"/>
  <c r="Q12" i="4"/>
  <c r="Q16" i="4"/>
  <c r="Q10" i="4"/>
  <c r="Q24" i="4"/>
  <c r="Q36" i="4"/>
  <c r="Q15" i="4"/>
  <c r="Q27" i="4"/>
  <c r="Q26" i="4"/>
  <c r="P3" i="2"/>
  <c r="Q2" i="2" s="1"/>
  <c r="O28" i="2"/>
  <c r="O37" i="2"/>
  <c r="O19" i="2"/>
  <c r="O17" i="2"/>
  <c r="O30" i="2"/>
  <c r="O30" i="1" l="1"/>
  <c r="O29" i="1"/>
  <c r="R13" i="4"/>
  <c r="S13" i="4" s="1"/>
  <c r="Q33" i="4"/>
  <c r="P16" i="2"/>
  <c r="R24" i="4"/>
  <c r="P3" i="1"/>
  <c r="Q2" i="1" s="1"/>
  <c r="P22" i="1"/>
  <c r="P20" i="1"/>
  <c r="P21" i="1"/>
  <c r="R19" i="4"/>
  <c r="S19" i="4" s="1"/>
  <c r="R22" i="4"/>
  <c r="S22" i="4" s="1"/>
  <c r="R12" i="4"/>
  <c r="S12" i="4" s="1"/>
  <c r="R30" i="4"/>
  <c r="S30" i="4" s="1"/>
  <c r="R21" i="4"/>
  <c r="S21" i="4" s="1"/>
  <c r="R10" i="4"/>
  <c r="S10" i="4" s="1"/>
  <c r="R8" i="4"/>
  <c r="S8" i="4" s="1"/>
  <c r="S36" i="4"/>
  <c r="R15" i="4"/>
  <c r="S15" i="4" s="1"/>
  <c r="R28" i="4"/>
  <c r="S28" i="4" s="1"/>
  <c r="R17" i="4"/>
  <c r="S17" i="4" s="1"/>
  <c r="R16" i="4"/>
  <c r="S16" i="4" s="1"/>
  <c r="R11" i="4"/>
  <c r="S11" i="4" s="1"/>
  <c r="R20" i="4"/>
  <c r="S20" i="4" s="1"/>
  <c r="R26" i="4"/>
  <c r="S26" i="4" s="1"/>
  <c r="R27" i="4"/>
  <c r="S27" i="4" s="1"/>
  <c r="S24" i="4"/>
  <c r="R29" i="4"/>
  <c r="S29" i="4" s="1"/>
  <c r="R37" i="4"/>
  <c r="S37" i="4" s="1"/>
  <c r="R35" i="4"/>
  <c r="S35" i="4" s="1"/>
  <c r="R14" i="4"/>
  <c r="S14" i="4" s="1"/>
  <c r="R32" i="4"/>
  <c r="S32" i="4" s="1"/>
  <c r="P13" i="2"/>
  <c r="P11" i="2"/>
  <c r="P28" i="2"/>
  <c r="P8" i="2"/>
  <c r="P21" i="2"/>
  <c r="P30" i="2"/>
  <c r="Q3" i="2"/>
  <c r="R2" i="2" s="1"/>
  <c r="P32" i="2"/>
  <c r="P19" i="2"/>
  <c r="P17" i="2"/>
  <c r="P14" i="2"/>
  <c r="P22" i="2"/>
  <c r="P29" i="2"/>
  <c r="P24" i="2"/>
  <c r="P10" i="2"/>
  <c r="P15" i="2"/>
  <c r="P35" i="2"/>
  <c r="P12" i="2"/>
  <c r="P27" i="2"/>
  <c r="P36" i="2"/>
  <c r="P20" i="2"/>
  <c r="P26" i="2"/>
  <c r="P37" i="2"/>
  <c r="P28" i="1" l="1"/>
  <c r="P30" i="1"/>
  <c r="P29" i="1"/>
  <c r="P17" i="1"/>
  <c r="P19" i="1"/>
  <c r="Q8" i="2"/>
  <c r="Q13" i="2"/>
  <c r="Q24" i="2"/>
  <c r="Q11" i="2"/>
  <c r="Q10" i="2"/>
  <c r="Q17" i="2"/>
  <c r="Q19" i="2"/>
  <c r="Q12" i="2"/>
  <c r="Q27" i="2"/>
  <c r="Q21" i="2"/>
  <c r="Q20" i="2"/>
  <c r="Q16" i="2"/>
  <c r="Q29" i="2"/>
  <c r="Q3" i="1"/>
  <c r="R2" i="1" s="1"/>
  <c r="Q20" i="1"/>
  <c r="Q14" i="2"/>
  <c r="Q26" i="2"/>
  <c r="Q22" i="2"/>
  <c r="Q28" i="2"/>
  <c r="R33" i="4"/>
  <c r="Q15" i="2"/>
  <c r="Q37" i="2"/>
  <c r="Q36" i="2"/>
  <c r="P33" i="2"/>
  <c r="R3" i="2"/>
  <c r="R12" i="2" s="1"/>
  <c r="S12" i="2" s="1"/>
  <c r="Q32" i="2"/>
  <c r="Q33" i="2" s="1"/>
  <c r="Q35" i="2"/>
  <c r="Q30" i="2"/>
  <c r="Q28" i="1" l="1"/>
  <c r="Q30" i="1"/>
  <c r="Q29" i="1"/>
  <c r="Q17" i="1"/>
  <c r="Q21" i="1"/>
  <c r="Q19" i="1"/>
  <c r="R17" i="2"/>
  <c r="S17" i="2" s="1"/>
  <c r="R24" i="2"/>
  <c r="S24" i="2" s="1"/>
  <c r="R10" i="2"/>
  <c r="S10" i="2" s="1"/>
  <c r="R21" i="2"/>
  <c r="S21" i="2" s="1"/>
  <c r="Q22" i="1"/>
  <c r="R11" i="2"/>
  <c r="S11" i="2" s="1"/>
  <c r="R26" i="2"/>
  <c r="S26" i="2" s="1"/>
  <c r="R3" i="1"/>
  <c r="R30" i="1" s="1"/>
  <c r="S30" i="1" s="1"/>
  <c r="R19" i="2"/>
  <c r="S19" i="2" s="1"/>
  <c r="R28" i="2"/>
  <c r="S28" i="2" s="1"/>
  <c r="R16" i="2"/>
  <c r="S16" i="2" s="1"/>
  <c r="R32" i="2"/>
  <c r="S32" i="2" s="1"/>
  <c r="R29" i="2"/>
  <c r="S29" i="2" s="1"/>
  <c r="R36" i="2"/>
  <c r="S36" i="2" s="1"/>
  <c r="R14" i="2"/>
  <c r="S14" i="2" s="1"/>
  <c r="R27" i="2"/>
  <c r="S27" i="2" s="1"/>
  <c r="R30" i="2"/>
  <c r="S30" i="2" s="1"/>
  <c r="R13" i="2"/>
  <c r="S13" i="2" s="1"/>
  <c r="R15" i="2"/>
  <c r="S15" i="2" s="1"/>
  <c r="R37" i="2"/>
  <c r="S37" i="2" s="1"/>
  <c r="R20" i="2"/>
  <c r="S20" i="2" s="1"/>
  <c r="R35" i="2"/>
  <c r="S35" i="2" s="1"/>
  <c r="R8" i="2"/>
  <c r="R22" i="2"/>
  <c r="S22" i="2" s="1"/>
  <c r="R19" i="1" l="1"/>
  <c r="S19" i="1" s="1"/>
  <c r="R17" i="1"/>
  <c r="S17" i="1" s="1"/>
  <c r="R21" i="1"/>
  <c r="S21" i="1" s="1"/>
  <c r="R29" i="1"/>
  <c r="S29" i="1" s="1"/>
  <c r="R20" i="1"/>
  <c r="S20" i="1" s="1"/>
  <c r="R28" i="1"/>
  <c r="S28" i="1" s="1"/>
  <c r="R22" i="1"/>
  <c r="S22" i="1" s="1"/>
  <c r="R33" i="2"/>
  <c r="S8" i="2"/>
  <c r="G10" i="1" l="1"/>
  <c r="G16" i="1" l="1"/>
  <c r="Q26" i="1" l="1"/>
  <c r="P26" i="1"/>
  <c r="R26" i="1" l="1"/>
  <c r="M26" i="1"/>
  <c r="O26" i="1"/>
  <c r="N26" i="1"/>
  <c r="G12" i="1" l="1"/>
  <c r="G13" i="1"/>
  <c r="G15" i="1"/>
  <c r="G14" i="1"/>
  <c r="G11" i="1"/>
  <c r="G26" i="1" l="1"/>
  <c r="G27" i="1" l="1"/>
  <c r="H26" i="1" l="1"/>
  <c r="I26" i="1"/>
  <c r="J26" i="1"/>
  <c r="K26" i="1"/>
  <c r="L26" i="1"/>
  <c r="S26" i="1" l="1"/>
  <c r="H8" i="1" l="1"/>
  <c r="H24" i="1" l="1"/>
  <c r="H37" i="1"/>
  <c r="H35" i="1"/>
  <c r="G8" i="1" l="1"/>
  <c r="G24" i="1" l="1"/>
  <c r="G37" i="1"/>
  <c r="G35" i="1"/>
  <c r="K8" i="1" l="1"/>
  <c r="K24" i="1" l="1"/>
  <c r="K37" i="1"/>
  <c r="K35" i="1"/>
  <c r="J8" i="1" l="1"/>
  <c r="J24" i="1" l="1"/>
  <c r="J35" i="1"/>
  <c r="H16" i="1" l="1"/>
  <c r="I16" i="1"/>
  <c r="J16" i="1"/>
  <c r="K16" i="1"/>
  <c r="L16" i="1"/>
  <c r="M16" i="1"/>
  <c r="N16" i="1"/>
  <c r="O16" i="1"/>
  <c r="P16" i="1"/>
  <c r="Q16" i="1"/>
  <c r="R16" i="1"/>
  <c r="H14" i="1" l="1"/>
  <c r="I14" i="1"/>
  <c r="J14" i="1"/>
  <c r="K14" i="1"/>
  <c r="H13" i="1"/>
  <c r="I13" i="1"/>
  <c r="J13" i="1"/>
  <c r="K13" i="1"/>
  <c r="L13" i="1"/>
  <c r="M13" i="1"/>
  <c r="N13" i="1"/>
  <c r="O13" i="1"/>
  <c r="P13" i="1"/>
  <c r="Q13" i="1"/>
  <c r="R13" i="1"/>
  <c r="H11" i="1"/>
  <c r="I11" i="1"/>
  <c r="J11" i="1"/>
  <c r="K11" i="1"/>
  <c r="H15" i="1"/>
  <c r="I15" i="1"/>
  <c r="J15" i="1"/>
  <c r="K15" i="1"/>
  <c r="S16" i="1"/>
  <c r="S13" i="1" l="1"/>
  <c r="H10" i="1" l="1"/>
  <c r="I10" i="1"/>
  <c r="J10" i="1"/>
  <c r="K10" i="1"/>
  <c r="I8" i="1" l="1"/>
  <c r="H12" i="1" l="1"/>
  <c r="I12" i="1"/>
  <c r="J12" i="1"/>
  <c r="K12" i="1"/>
  <c r="I24" i="1"/>
  <c r="P12" i="1" l="1"/>
  <c r="L12" i="1" l="1"/>
  <c r="M12" i="1"/>
  <c r="N12" i="1"/>
  <c r="O12" i="1"/>
  <c r="R12" i="1"/>
  <c r="P11" i="1"/>
  <c r="M11" i="1"/>
  <c r="N11" i="1" l="1"/>
  <c r="L8" i="1"/>
  <c r="L11" i="1"/>
  <c r="O11" i="1"/>
  <c r="R11" i="1"/>
  <c r="Q11" i="1" l="1"/>
  <c r="S11" i="1" s="1"/>
  <c r="Q12" i="1"/>
  <c r="S12" i="1" s="1"/>
  <c r="P8" i="1"/>
  <c r="Q8" i="1"/>
  <c r="N8" i="1"/>
  <c r="R8" i="1"/>
  <c r="M8" i="1"/>
  <c r="O8" i="1"/>
  <c r="S8" i="1" l="1"/>
  <c r="G32" i="1" l="1"/>
  <c r="G33" i="1" s="1"/>
  <c r="N14" i="1" l="1"/>
  <c r="O14" i="1"/>
  <c r="P14" i="1"/>
  <c r="Q14" i="1"/>
  <c r="R14" i="1"/>
  <c r="O15" i="1" l="1"/>
  <c r="P15" i="1"/>
  <c r="Q15" i="1"/>
  <c r="R15" i="1"/>
  <c r="L15" i="1" l="1"/>
  <c r="N15" i="1" l="1"/>
  <c r="O10" i="1"/>
  <c r="O24" i="1"/>
  <c r="M15" i="1"/>
  <c r="P24" i="1" l="1"/>
  <c r="Q24" i="1"/>
  <c r="Q10" i="1"/>
  <c r="R24" i="1"/>
  <c r="S15" i="1"/>
  <c r="R10" i="1"/>
  <c r="P10" i="1"/>
  <c r="N24" i="1" l="1"/>
  <c r="N10" i="1"/>
  <c r="M14" i="1" l="1"/>
  <c r="L14" i="1"/>
  <c r="S14" i="1" s="1"/>
  <c r="M10" i="1" l="1"/>
  <c r="M24" i="1"/>
  <c r="L10" i="1" l="1"/>
  <c r="S10" i="1" s="1"/>
  <c r="L24" i="1"/>
  <c r="S24" i="1" s="1"/>
  <c r="L36" i="1" l="1"/>
  <c r="H27" i="1" l="1"/>
  <c r="I27" i="1"/>
  <c r="J27" i="1"/>
  <c r="K27" i="1"/>
  <c r="L27" i="1"/>
  <c r="M27" i="1"/>
  <c r="N27" i="1"/>
  <c r="O27" i="1"/>
  <c r="P27" i="1"/>
  <c r="Q27" i="1"/>
  <c r="R27" i="1"/>
  <c r="I35" i="1"/>
  <c r="L35" i="1"/>
  <c r="M35" i="1"/>
  <c r="N35" i="1"/>
  <c r="O35" i="1"/>
  <c r="P35" i="1"/>
  <c r="Q35" i="1"/>
  <c r="R35" i="1"/>
  <c r="S27" i="1" l="1"/>
  <c r="S35" i="1"/>
  <c r="H32" i="1" l="1"/>
  <c r="H33" i="1" s="1"/>
  <c r="I32" i="1"/>
  <c r="I33" i="1" s="1"/>
  <c r="J32" i="1"/>
  <c r="J33" i="1" s="1"/>
  <c r="K32" i="1"/>
  <c r="K33" i="1" s="1"/>
  <c r="L32" i="1"/>
  <c r="L33" i="1" s="1"/>
  <c r="M32" i="1"/>
  <c r="M33" i="1" s="1"/>
  <c r="N32" i="1"/>
  <c r="N33" i="1" s="1"/>
  <c r="O32" i="1"/>
  <c r="O33" i="1" s="1"/>
  <c r="P32" i="1"/>
  <c r="P33" i="1" s="1"/>
  <c r="Q32" i="1"/>
  <c r="Q33" i="1" s="1"/>
  <c r="R32" i="1"/>
  <c r="S32" i="1" l="1"/>
  <c r="R33" i="1"/>
  <c r="M36" i="1" l="1"/>
  <c r="N36" i="1"/>
  <c r="O36" i="1"/>
  <c r="P36" i="1"/>
  <c r="Q36" i="1"/>
  <c r="R36" i="1"/>
  <c r="I37" i="1"/>
  <c r="J37" i="1"/>
  <c r="L37" i="1"/>
  <c r="M37" i="1"/>
  <c r="N37" i="1"/>
  <c r="O37" i="1"/>
  <c r="P37" i="1"/>
  <c r="Q37" i="1"/>
  <c r="R37" i="1"/>
  <c r="S36" i="1" l="1"/>
  <c r="S37" i="1"/>
</calcChain>
</file>

<file path=xl/sharedStrings.xml><?xml version="1.0" encoding="utf-8"?>
<sst xmlns="http://schemas.openxmlformats.org/spreadsheetml/2006/main" count="266" uniqueCount="71">
  <si>
    <t>Years</t>
  </si>
  <si>
    <t>in $ thousands</t>
  </si>
  <si>
    <t>Months</t>
  </si>
  <si>
    <t>Fiscal Years</t>
  </si>
  <si>
    <t>Closing</t>
  </si>
  <si>
    <t>Total</t>
  </si>
  <si>
    <t>Net Operating Income</t>
  </si>
  <si>
    <t>Construction All-in Cost</t>
  </si>
  <si>
    <t>Commercial Capital Reserves</t>
  </si>
  <si>
    <t>Asset Management Fee</t>
  </si>
  <si>
    <t>TIF Income</t>
  </si>
  <si>
    <t>Tenant Improvements</t>
  </si>
  <si>
    <t>Leasing Commisions</t>
  </si>
  <si>
    <t>Other Capital Items</t>
  </si>
  <si>
    <t>Reserves and Deposits</t>
  </si>
  <si>
    <t>Gross Sale Proceeds</t>
  </si>
  <si>
    <t>Sale Costs</t>
  </si>
  <si>
    <t>TIF Value</t>
  </si>
  <si>
    <t>Net Sale Proceeds</t>
  </si>
  <si>
    <t>Unlevered Cash Flow</t>
  </si>
  <si>
    <t>0-0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</si>
  <si>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</si>
  <si>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</si>
  <si>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</si>
  <si>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</si>
  <si>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</si>
  <si>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</si>
  <si>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</si>
  <si>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</si>
  <si>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</si>
  <si>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</si>
  <si>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</si>
  <si>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0-12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</si>
  <si>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</si>
  <si>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</si>
  <si>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</si>
  <si>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</si>
  <si>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</si>
  <si>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</si>
  <si>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</si>
  <si>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</si>
  <si>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</si>
  <si>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120-132</t>
  </si>
  <si>
    <t>EoP FY (Feb - Jan)</t>
  </si>
  <si>
    <t>'16 - '17</t>
  </si>
  <si>
    <t>'17 - '18</t>
  </si>
  <si>
    <t>'18 - '19</t>
  </si>
  <si>
    <t>'19 - '20</t>
  </si>
  <si>
    <t>'20 - '21</t>
  </si>
  <si>
    <t>'21 - '22</t>
  </si>
  <si>
    <t>'22 - '23</t>
  </si>
  <si>
    <t>'23 - '24</t>
  </si>
  <si>
    <t>'24 - '25</t>
  </si>
  <si>
    <t>'25 - '26</t>
  </si>
  <si>
    <t>'26 - '27</t>
  </si>
  <si>
    <t>Drawdown</t>
  </si>
  <si>
    <t>Interest</t>
  </si>
  <si>
    <t>Amortization</t>
  </si>
  <si>
    <t>Repay</t>
  </si>
  <si>
    <t>Fees</t>
  </si>
  <si>
    <t>Debt Service</t>
  </si>
  <si>
    <t>Levered Cash Flow</t>
  </si>
  <si>
    <t>Cash Management</t>
  </si>
  <si>
    <t>Equity Cash Flow</t>
  </si>
  <si>
    <t>DSCR</t>
  </si>
  <si>
    <t/>
  </si>
  <si>
    <t>Cash BoP</t>
  </si>
  <si>
    <t>Inflow</t>
  </si>
  <si>
    <t>Outflow</t>
  </si>
  <si>
    <t>Adjustment</t>
  </si>
  <si>
    <t>Cash EoP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</si>
</sst>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&quot;0"/>
    <numFmt numFmtId="165" formatCode="&quot;Y &quot;0"/>
    <numFmt numFmtId="166" formatCode="&quot;M&quot;0"/>
    <numFmt numFmtId="167" formatCode="_(* #,##0_);_(* \(#,##0\);_(* &quot;-&quot;??_);_(@_)"/>
    <numFmt numFmtId="168" formatCode="#,##0.00\x_);\(#,##0.00\x\);\-_)"/>
    <numFmt numFmtId="169" formatCode="#,##0_);\(#,##0\);@_)"/>
    <numFmt numFmtId="170" formatCode="#,##0_);\(#,##0\);\-_)"/>
    <numFmt numFmtId="171" formatCode="&quot;M &quot;0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6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right"/>
    </xf>
    <xf numFmtId="17" fontId="5" fillId="2" borderId="0" xfId="0" applyNumberFormat="1" applyFont="1" applyFill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17" fontId="5" fillId="2" borderId="4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167" fontId="0" fillId="0" borderId="0" xfId="1" applyNumberFormat="1" applyFont="1"/>
    <xf numFmtId="167" fontId="3" fillId="0" borderId="5" xfId="1" applyNumberFormat="1" applyFont="1" applyBorder="1"/>
    <xf numFmtId="0" fontId="9" fillId="0" borderId="0" xfId="0" applyFont="1"/>
    <xf numFmtId="168" fontId="9" fillId="0" borderId="0" xfId="0" applyNumberFormat="1" applyFont="1"/>
    <xf numFmtId="167" fontId="0" fillId="0" borderId="0" xfId="0" applyNumberFormat="1"/>
    <xf numFmtId="164" fontId="6" fillId="0" borderId="0" xfId="0" applyNumberFormat="1" applyFont="1" applyAlignment="1">
      <alignment horizontal="center"/>
    </xf>
    <xf numFmtId="0" fontId="0" fillId="0" borderId="1" xfId="0" applyBorder="1"/>
    <xf numFmtId="167" fontId="0" fillId="0" borderId="1" xfId="0" applyNumberFormat="1" applyBorder="1"/>
    <xf numFmtId="0" fontId="9" fillId="0" borderId="1" xfId="0" applyFont="1" applyBorder="1"/>
    <xf numFmtId="0" fontId="3" fillId="0" borderId="0" xfId="0" applyFont="1"/>
    <xf numFmtId="167" fontId="3" fillId="0" borderId="5" xfId="0" applyNumberFormat="1" applyFont="1" applyBorder="1"/>
    <xf numFmtId="167" fontId="3" fillId="5" borderId="5" xfId="0" applyNumberFormat="1" applyFont="1" applyFill="1" applyBorder="1"/>
    <xf numFmtId="167" fontId="0" fillId="0" borderId="1" xfId="1" applyNumberFormat="1" applyFont="1" applyBorder="1"/>
    <xf numFmtId="167" fontId="0" fillId="0" borderId="7" xfId="1" applyNumberFormat="1" applyFont="1" applyBorder="1"/>
    <xf numFmtId="167" fontId="0" fillId="0" borderId="8" xfId="1" applyNumberFormat="1" applyFont="1" applyBorder="1"/>
    <xf numFmtId="167" fontId="3" fillId="0" borderId="6" xfId="1" applyNumberFormat="1" applyFont="1" applyBorder="1"/>
    <xf numFmtId="167" fontId="3" fillId="5" borderId="5" xfId="1" applyNumberFormat="1" applyFont="1" applyFill="1" applyBorder="1"/>
    <xf numFmtId="167" fontId="3" fillId="5" borderId="6" xfId="1" applyNumberFormat="1" applyFont="1" applyFill="1" applyBorder="1"/>
    <xf numFmtId="0" fontId="0" fillId="3" borderId="0" xfId="0" applyFill="1"/>
    <xf numFmtId="167" fontId="0" fillId="3" borderId="0" xfId="1" applyNumberFormat="1" applyFont="1" applyFill="1"/>
    <xf numFmtId="167" fontId="0" fillId="3" borderId="7" xfId="1" applyNumberFormat="1" applyFont="1" applyFill="1" applyBorder="1"/>
    <xf numFmtId="167" fontId="3" fillId="3" borderId="5" xfId="1" applyNumberFormat="1" applyFont="1" applyFill="1" applyBorder="1"/>
    <xf numFmtId="168" fontId="9" fillId="3" borderId="0" xfId="0" applyNumberFormat="1" applyFont="1" applyFill="1"/>
    <xf numFmtId="167" fontId="3" fillId="3" borderId="5" xfId="0" applyNumberFormat="1" applyFont="1" applyFill="1" applyBorder="1"/>
    <xf numFmtId="167" fontId="0" fillId="3" borderId="0" xfId="0" applyNumberFormat="1" applyFill="1"/>
    <xf numFmtId="169" fontId="7" fillId="0" borderId="0" xfId="0" applyNumberFormat="1" applyFont="1"/>
    <xf numFmtId="169" fontId="7" fillId="3" borderId="0" xfId="0" applyNumberFormat="1" applyFont="1" applyFill="1"/>
    <xf numFmtId="0" fontId="0" fillId="5" borderId="0" xfId="0" applyFill="1"/>
    <xf numFmtId="170" fontId="6" fillId="5" borderId="0" xfId="2" applyNumberFormat="1" applyFont="1" applyFill="1"/>
    <xf numFmtId="170" fontId="6" fillId="3" borderId="0" xfId="2" applyNumberFormat="1" applyFont="1" applyFill="1"/>
    <xf numFmtId="170" fontId="6" fillId="0" borderId="0" xfId="2" applyNumberFormat="1" applyFont="1"/>
    <xf numFmtId="170" fontId="7" fillId="5" borderId="0" xfId="2" quotePrefix="1" applyNumberFormat="1" applyFont="1" applyFill="1"/>
    <xf numFmtId="170" fontId="7" fillId="3" borderId="0" xfId="2" quotePrefix="1" applyNumberFormat="1" applyFont="1" applyFill="1"/>
    <xf numFmtId="170" fontId="7" fillId="0" borderId="0" xfId="2" quotePrefix="1" applyNumberFormat="1" applyFont="1"/>
    <xf numFmtId="170" fontId="7" fillId="5" borderId="0" xfId="2" applyNumberFormat="1" applyFont="1" applyFill="1"/>
    <xf numFmtId="170" fontId="7" fillId="3" borderId="0" xfId="2" applyNumberFormat="1" applyFont="1" applyFill="1"/>
    <xf numFmtId="170" fontId="7" fillId="0" borderId="0" xfId="2" applyNumberFormat="1" applyFont="1"/>
    <xf numFmtId="170" fontId="10" fillId="5" borderId="0" xfId="2" applyNumberFormat="1" applyFont="1" applyFill="1"/>
    <xf numFmtId="170" fontId="6" fillId="5" borderId="7" xfId="2" applyNumberFormat="1" applyFont="1" applyFill="1" applyBorder="1"/>
    <xf numFmtId="170" fontId="6" fillId="3" borderId="7" xfId="2" applyNumberFormat="1" applyFont="1" applyFill="1" applyBorder="1"/>
    <xf numFmtId="170" fontId="6" fillId="0" borderId="7" xfId="2" applyNumberFormat="1" applyFont="1" applyBorder="1"/>
    <xf numFmtId="0" fontId="11" fillId="0" borderId="0" xfId="0" applyFont="1"/>
    <xf numFmtId="171" fontId="12" fillId="0" borderId="0" xfId="0" applyNumberFormat="1" applyFont="1" applyProtection="1">
      <protection locked="0"/>
    </xf>
    <xf numFmtId="170" fontId="12" fillId="0" borderId="0" xfId="0" applyNumberFormat="1" applyFont="1"/>
    <xf numFmtId="170" fontId="3" fillId="0" borderId="0" xfId="0" applyNumberFormat="1" applyFont="1"/>
    <xf numFmtId="0" fontId="3" fillId="0" borderId="7" xfId="0" applyFont="1" applyBorder="1"/>
    <xf numFmtId="170" fontId="3" fillId="0" borderId="7" xfId="0" applyNumberFormat="1" applyFont="1" applyBorder="1"/>
    <xf numFmtId="170" fontId="0" fillId="0" borderId="1" xfId="0" applyNumberFormat="1" applyBorder="1"/>
    <xf numFmtId="170" fontId="0" fillId="0" borderId="8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D4A1A-B959-4610-9280-90F5BC5E012A}">
  <dimension ref="D2:DL44"/>
  <sheetViews>
    <sheetView showGridLines="0" tabSelected="1" zoomScale="75" zoomScaleNormal="7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outlineLevelRow="1" x14ac:dyDescent="0.25"/>
  <cols>
    <col min="1" max="3" width="2.7109375" customWidth="1"/>
    <col min="7" max="7" width="9.42578125" bestFit="1" customWidth="1"/>
    <col min="8" max="9" width="11" bestFit="1" customWidth="1"/>
    <col min="10" max="11" width="12.140625" bestFit="1" customWidth="1"/>
    <col min="12" max="12" width="11" bestFit="1" customWidth="1"/>
    <col min="13" max="17" width="10.5703125" bestFit="1" customWidth="1"/>
    <col min="18" max="18" width="9.42578125" bestFit="1" customWidth="1"/>
    <col min="19" max="19" width="12.140625" bestFit="1" customWidth="1"/>
    <col min="20" max="20" width="2.7109375" customWidth="1"/>
    <col min="21" max="21" width="9.140625" customWidth="1"/>
  </cols>
  <sheetData>
    <row r="2" spans="4:116" hidden="1" outlineLevel="1" x14ac:dyDescent="0.25">
      <c r="G2">
        <v>0</v>
      </c>
      <c r="H2">
        <f>G3</f>
        <v>0</v>
      </c>
      <c r="I2">
        <f t="shared" ref="I2:R2" si="0">H3</f>
        <v>1</v>
      </c>
      <c r="J2">
        <f t="shared" si="0"/>
        <v>2</v>
      </c>
      <c r="K2">
        <f t="shared" si="0"/>
        <v>3</v>
      </c>
      <c r="L2">
        <f t="shared" si="0"/>
        <v>4</v>
      </c>
      <c r="M2">
        <f t="shared" si="0"/>
        <v>5</v>
      </c>
      <c r="N2">
        <f t="shared" si="0"/>
        <v>6</v>
      </c>
      <c r="O2">
        <f t="shared" si="0"/>
        <v>7</v>
      </c>
      <c r="P2">
        <f t="shared" si="0"/>
        <v>8</v>
      </c>
      <c r="Q2">
        <f t="shared" si="0"/>
        <v>9</v>
      </c>
      <c r="R2">
        <f t="shared" si="0"/>
        <v>10</v>
      </c>
    </row>
    <row r="3" spans="4:116" hidden="1" outlineLevel="1" x14ac:dyDescent="0.25">
      <c r="G3">
        <v>0</v>
      </c>
      <c r="H3">
        <f>H2+1</f>
        <v>1</v>
      </c>
      <c r="I3">
        <f t="shared" ref="I3:R3" si="1">I2+1</f>
        <v>2</v>
      </c>
      <c r="J3">
        <f t="shared" si="1"/>
        <v>3</v>
      </c>
      <c r="K3">
        <f t="shared" si="1"/>
        <v>4</v>
      </c>
      <c r="L3">
        <f t="shared" si="1"/>
        <v>5</v>
      </c>
      <c r="M3">
        <f t="shared" si="1"/>
        <v>6</v>
      </c>
      <c r="N3">
        <f t="shared" si="1"/>
        <v>7</v>
      </c>
      <c r="O3">
        <f t="shared" si="1"/>
        <v>8</v>
      </c>
      <c r="P3">
        <f t="shared" si="1"/>
        <v>9</v>
      </c>
      <c r="Q3">
        <f t="shared" si="1"/>
        <v>10</v>
      </c>
      <c r="R3">
        <f t="shared" si="1"/>
        <v>11</v>
      </c>
      <c r="U3" s="22">
        <f t="shared" ref="U3:CF3" si="2">ROUNDUP(U5/12,0)</f>
        <v>0</v>
      </c>
      <c r="V3" s="22">
        <f t="shared" si="2"/>
        <v>1</v>
      </c>
      <c r="W3" s="22">
        <f t="shared" si="2"/>
        <v>1</v>
      </c>
      <c r="X3" s="22">
        <f t="shared" si="2"/>
        <v>1</v>
      </c>
      <c r="Y3" s="22">
        <f t="shared" si="2"/>
        <v>1</v>
      </c>
      <c r="Z3" s="22">
        <f t="shared" si="2"/>
        <v>1</v>
      </c>
      <c r="AA3" s="22">
        <f t="shared" si="2"/>
        <v>1</v>
      </c>
      <c r="AB3" s="22">
        <f t="shared" si="2"/>
        <v>1</v>
      </c>
      <c r="AC3" s="22">
        <f t="shared" si="2"/>
        <v>1</v>
      </c>
      <c r="AD3" s="22">
        <f t="shared" si="2"/>
        <v>1</v>
      </c>
      <c r="AE3" s="22">
        <f t="shared" si="2"/>
        <v>1</v>
      </c>
      <c r="AF3" s="22">
        <f t="shared" si="2"/>
        <v>1</v>
      </c>
      <c r="AG3" s="22">
        <f t="shared" si="2"/>
        <v>1</v>
      </c>
      <c r="AH3" s="22">
        <f t="shared" si="2"/>
        <v>2</v>
      </c>
      <c r="AI3" s="22">
        <f t="shared" si="2"/>
        <v>2</v>
      </c>
      <c r="AJ3" s="22">
        <f t="shared" si="2"/>
        <v>2</v>
      </c>
      <c r="AK3" s="22">
        <f t="shared" si="2"/>
        <v>2</v>
      </c>
      <c r="AL3" s="22">
        <f t="shared" si="2"/>
        <v>2</v>
      </c>
      <c r="AM3" s="22">
        <f t="shared" si="2"/>
        <v>2</v>
      </c>
      <c r="AN3" s="22">
        <f t="shared" si="2"/>
        <v>2</v>
      </c>
      <c r="AO3" s="22">
        <f t="shared" si="2"/>
        <v>2</v>
      </c>
      <c r="AP3" s="22">
        <f t="shared" si="2"/>
        <v>2</v>
      </c>
      <c r="AQ3" s="22">
        <f t="shared" si="2"/>
        <v>2</v>
      </c>
      <c r="AR3" s="22">
        <f t="shared" si="2"/>
        <v>2</v>
      </c>
      <c r="AS3" s="22">
        <f t="shared" si="2"/>
        <v>2</v>
      </c>
      <c r="AT3" s="22">
        <f t="shared" si="2"/>
        <v>3</v>
      </c>
      <c r="AU3" s="22">
        <f t="shared" si="2"/>
        <v>3</v>
      </c>
      <c r="AV3" s="22">
        <f t="shared" si="2"/>
        <v>3</v>
      </c>
      <c r="AW3" s="22">
        <f t="shared" si="2"/>
        <v>3</v>
      </c>
      <c r="AX3" s="22">
        <f t="shared" si="2"/>
        <v>3</v>
      </c>
      <c r="AY3" s="22">
        <f t="shared" si="2"/>
        <v>3</v>
      </c>
      <c r="AZ3" s="22">
        <f t="shared" si="2"/>
        <v>3</v>
      </c>
      <c r="BA3" s="22">
        <f t="shared" si="2"/>
        <v>3</v>
      </c>
      <c r="BB3" s="22">
        <f t="shared" si="2"/>
        <v>3</v>
      </c>
      <c r="BC3" s="22">
        <f t="shared" si="2"/>
        <v>3</v>
      </c>
      <c r="BD3" s="22">
        <f t="shared" si="2"/>
        <v>3</v>
      </c>
      <c r="BE3" s="22">
        <f t="shared" si="2"/>
        <v>3</v>
      </c>
      <c r="BF3" s="22">
        <f t="shared" si="2"/>
        <v>4</v>
      </c>
      <c r="BG3" s="22">
        <f t="shared" si="2"/>
        <v>4</v>
      </c>
      <c r="BH3" s="22">
        <f t="shared" si="2"/>
        <v>4</v>
      </c>
      <c r="BI3" s="22">
        <f t="shared" si="2"/>
        <v>4</v>
      </c>
      <c r="BJ3" s="22">
        <f t="shared" si="2"/>
        <v>4</v>
      </c>
      <c r="BK3" s="22">
        <f t="shared" si="2"/>
        <v>4</v>
      </c>
      <c r="BL3" s="22">
        <f t="shared" si="2"/>
        <v>4</v>
      </c>
      <c r="BM3" s="22">
        <f t="shared" si="2"/>
        <v>4</v>
      </c>
      <c r="BN3" s="22">
        <f t="shared" si="2"/>
        <v>4</v>
      </c>
      <c r="BO3" s="22">
        <f t="shared" si="2"/>
        <v>4</v>
      </c>
      <c r="BP3" s="22">
        <f t="shared" si="2"/>
        <v>4</v>
      </c>
      <c r="BQ3" s="22">
        <f t="shared" si="2"/>
        <v>4</v>
      </c>
      <c r="BR3" s="22">
        <f t="shared" si="2"/>
        <v>5</v>
      </c>
      <c r="BS3" s="22">
        <f t="shared" si="2"/>
        <v>5</v>
      </c>
      <c r="BT3" s="22">
        <f t="shared" si="2"/>
        <v>5</v>
      </c>
      <c r="BU3" s="22">
        <f t="shared" si="2"/>
        <v>5</v>
      </c>
      <c r="BV3" s="22">
        <f t="shared" si="2"/>
        <v>5</v>
      </c>
      <c r="BW3" s="22">
        <f t="shared" si="2"/>
        <v>5</v>
      </c>
      <c r="BX3" s="22">
        <f t="shared" si="2"/>
        <v>5</v>
      </c>
      <c r="BY3" s="22">
        <f t="shared" si="2"/>
        <v>5</v>
      </c>
      <c r="BZ3" s="22">
        <f t="shared" si="2"/>
        <v>5</v>
      </c>
      <c r="CA3" s="22">
        <f t="shared" si="2"/>
        <v>5</v>
      </c>
      <c r="CB3" s="22">
        <f t="shared" si="2"/>
        <v>5</v>
      </c>
      <c r="CC3" s="22">
        <f t="shared" si="2"/>
        <v>5</v>
      </c>
      <c r="CD3" s="22">
        <f t="shared" si="2"/>
        <v>6</v>
      </c>
      <c r="CE3" s="22">
        <f t="shared" si="2"/>
        <v>6</v>
      </c>
      <c r="CF3" s="22">
        <f t="shared" si="2"/>
        <v>6</v>
      </c>
      <c r="CG3" s="22">
        <f t="shared" ref="CG3:DL3" si="3">ROUNDUP(CG5/12,0)</f>
        <v>6</v>
      </c>
      <c r="CH3" s="22">
        <f t="shared" si="3"/>
        <v>6</v>
      </c>
      <c r="CI3" s="22">
        <f t="shared" si="3"/>
        <v>6</v>
      </c>
      <c r="CJ3" s="22">
        <f t="shared" si="3"/>
        <v>6</v>
      </c>
      <c r="CK3" s="22">
        <f t="shared" si="3"/>
        <v>6</v>
      </c>
      <c r="CL3" s="22">
        <f t="shared" si="3"/>
        <v>6</v>
      </c>
      <c r="CM3" s="22">
        <f t="shared" si="3"/>
        <v>6</v>
      </c>
      <c r="CN3" s="22">
        <f t="shared" si="3"/>
        <v>6</v>
      </c>
      <c r="CO3" s="22">
        <f t="shared" si="3"/>
        <v>6</v>
      </c>
      <c r="CP3" s="22">
        <f t="shared" si="3"/>
        <v>7</v>
      </c>
      <c r="CQ3" s="22">
        <f t="shared" si="3"/>
        <v>7</v>
      </c>
      <c r="CR3" s="22">
        <f t="shared" si="3"/>
        <v>7</v>
      </c>
      <c r="CS3" s="22">
        <f t="shared" si="3"/>
        <v>7</v>
      </c>
      <c r="CT3" s="22">
        <f t="shared" si="3"/>
        <v>7</v>
      </c>
      <c r="CU3" s="22">
        <f t="shared" si="3"/>
        <v>7</v>
      </c>
      <c r="CV3" s="22">
        <f t="shared" si="3"/>
        <v>7</v>
      </c>
      <c r="CW3" s="22">
        <f t="shared" si="3"/>
        <v>7</v>
      </c>
      <c r="CX3" s="22">
        <f t="shared" si="3"/>
        <v>7</v>
      </c>
      <c r="CY3" s="22">
        <f t="shared" si="3"/>
        <v>7</v>
      </c>
      <c r="CZ3" s="22">
        <f t="shared" si="3"/>
        <v>7</v>
      </c>
      <c r="DA3" s="22">
        <f t="shared" si="3"/>
        <v>7</v>
      </c>
      <c r="DB3" s="22">
        <f t="shared" si="3"/>
        <v>8</v>
      </c>
      <c r="DC3" s="22">
        <f t="shared" si="3"/>
        <v>8</v>
      </c>
      <c r="DD3" s="22">
        <f t="shared" si="3"/>
        <v>8</v>
      </c>
      <c r="DE3" s="22">
        <f t="shared" si="3"/>
        <v>8</v>
      </c>
      <c r="DF3" s="22">
        <f t="shared" si="3"/>
        <v>8</v>
      </c>
      <c r="DG3" s="22">
        <f t="shared" si="3"/>
        <v>8</v>
      </c>
      <c r="DH3" s="22">
        <f t="shared" si="3"/>
        <v>8</v>
      </c>
      <c r="DI3" s="22">
        <f t="shared" si="3"/>
        <v>8</v>
      </c>
      <c r="DJ3" s="22">
        <f t="shared" si="3"/>
        <v>8</v>
      </c>
      <c r="DK3" s="22">
        <f t="shared" si="3"/>
        <v>8</v>
      </c>
      <c r="DL3" s="22">
        <f t="shared" si="3"/>
        <v>8</v>
      </c>
    </row>
    <row r="4" spans="4:116" collapsed="1" x14ac:dyDescent="0.25">
      <c r="D4" s="1"/>
      <c r="E4" s="2"/>
      <c r="F4" s="2" t="s">
        <v>0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30</v>
      </c>
      <c r="R4" s="3" t="s">
        <v>31</v>
      </c>
      <c r="S4" s="4"/>
      <c r="U4" s="9">
        <v>2016</v>
      </c>
      <c r="V4" s="2">
        <v>2016</v>
      </c>
      <c r="W4" s="2">
        <v>2016</v>
      </c>
      <c r="X4" s="2">
        <v>2016</v>
      </c>
      <c r="Y4" s="2">
        <v>2016</v>
      </c>
      <c r="Z4" s="2">
        <v>2016</v>
      </c>
      <c r="AA4" s="2">
        <v>2016</v>
      </c>
      <c r="AB4" s="2">
        <v>2016</v>
      </c>
      <c r="AC4" s="2">
        <v>2016</v>
      </c>
      <c r="AD4" s="2">
        <v>2016</v>
      </c>
      <c r="AE4" s="2">
        <v>2016</v>
      </c>
      <c r="AF4" s="2">
        <v>2016</v>
      </c>
      <c r="AG4" s="2">
        <v>2017</v>
      </c>
      <c r="AH4" s="2">
        <v>2017</v>
      </c>
      <c r="AI4" s="2">
        <v>2017</v>
      </c>
      <c r="AJ4" s="2">
        <v>2017</v>
      </c>
      <c r="AK4" s="2">
        <v>2017</v>
      </c>
      <c r="AL4" s="2">
        <v>2017</v>
      </c>
      <c r="AM4" s="2">
        <v>2017</v>
      </c>
      <c r="AN4" s="2">
        <v>2017</v>
      </c>
      <c r="AO4" s="2">
        <v>2017</v>
      </c>
      <c r="AP4" s="2">
        <v>2017</v>
      </c>
      <c r="AQ4" s="2">
        <v>2017</v>
      </c>
      <c r="AR4" s="2">
        <v>2017</v>
      </c>
      <c r="AS4" s="2">
        <v>2018</v>
      </c>
      <c r="AT4" s="2">
        <v>2018</v>
      </c>
      <c r="AU4" s="2">
        <v>2018</v>
      </c>
      <c r="AV4" s="2">
        <v>2018</v>
      </c>
      <c r="AW4" s="2">
        <v>2018</v>
      </c>
      <c r="AX4" s="2">
        <v>2018</v>
      </c>
      <c r="AY4" s="2">
        <v>2018</v>
      </c>
      <c r="AZ4" s="2">
        <v>2018</v>
      </c>
      <c r="BA4" s="2">
        <v>2018</v>
      </c>
      <c r="BB4" s="2">
        <v>2018</v>
      </c>
      <c r="BC4" s="2">
        <v>2018</v>
      </c>
      <c r="BD4" s="2">
        <v>2018</v>
      </c>
      <c r="BE4" s="2">
        <v>2019</v>
      </c>
      <c r="BF4" s="2">
        <v>2019</v>
      </c>
      <c r="BG4" s="2">
        <v>2019</v>
      </c>
      <c r="BH4" s="2">
        <v>2019</v>
      </c>
      <c r="BI4" s="2">
        <v>2019</v>
      </c>
      <c r="BJ4" s="2">
        <v>2019</v>
      </c>
      <c r="BK4" s="2">
        <v>2019</v>
      </c>
      <c r="BL4" s="2">
        <v>2019</v>
      </c>
      <c r="BM4" s="2">
        <v>2019</v>
      </c>
      <c r="BN4" s="2">
        <v>2019</v>
      </c>
      <c r="BO4" s="2">
        <v>2019</v>
      </c>
      <c r="BP4" s="2">
        <v>2019</v>
      </c>
      <c r="BQ4" s="2">
        <v>2020</v>
      </c>
      <c r="BR4" s="2">
        <v>2020</v>
      </c>
      <c r="BS4" s="2">
        <v>2020</v>
      </c>
      <c r="BT4" s="2">
        <v>2020</v>
      </c>
      <c r="BU4" s="2">
        <v>2020</v>
      </c>
      <c r="BV4" s="2">
        <v>2020</v>
      </c>
      <c r="BW4" s="2">
        <v>2020</v>
      </c>
      <c r="BX4" s="2">
        <v>2020</v>
      </c>
      <c r="BY4" s="10">
        <v>2020</v>
      </c>
      <c r="BZ4" s="2">
        <v>2020</v>
      </c>
      <c r="CA4" s="2">
        <v>2020</v>
      </c>
      <c r="CB4" s="2">
        <v>2020</v>
      </c>
      <c r="CC4" s="2">
        <v>2021</v>
      </c>
      <c r="CD4" s="2">
        <v>2021</v>
      </c>
      <c r="CE4" s="2">
        <v>2021</v>
      </c>
      <c r="CF4" s="2">
        <v>2021</v>
      </c>
      <c r="CG4" s="2">
        <v>2021</v>
      </c>
      <c r="CH4" s="2">
        <v>2021</v>
      </c>
      <c r="CI4" s="2">
        <v>2021</v>
      </c>
      <c r="CJ4" s="2">
        <v>2021</v>
      </c>
      <c r="CK4" s="2">
        <v>2021</v>
      </c>
      <c r="CL4" s="2">
        <v>2021</v>
      </c>
      <c r="CM4" s="2">
        <v>2021</v>
      </c>
      <c r="CN4" s="2">
        <v>2021</v>
      </c>
      <c r="CO4" s="2">
        <v>2022</v>
      </c>
      <c r="CP4" s="2">
        <v>2022</v>
      </c>
      <c r="CQ4" s="2">
        <v>2022</v>
      </c>
      <c r="CR4" s="2">
        <v>2022</v>
      </c>
      <c r="CS4" s="2">
        <v>2022</v>
      </c>
      <c r="CT4" s="2">
        <v>2022</v>
      </c>
      <c r="CU4" s="2">
        <v>2022</v>
      </c>
      <c r="CV4" s="2">
        <v>2022</v>
      </c>
      <c r="CW4" s="2">
        <v>2022</v>
      </c>
      <c r="CX4" s="2">
        <v>2022</v>
      </c>
      <c r="CY4" s="2">
        <v>2022</v>
      </c>
      <c r="CZ4" s="2">
        <v>2022</v>
      </c>
      <c r="DA4" s="2">
        <v>2023</v>
      </c>
      <c r="DB4" s="2">
        <v>2023</v>
      </c>
      <c r="DC4" s="2">
        <v>2023</v>
      </c>
      <c r="DD4" s="2">
        <v>2023</v>
      </c>
      <c r="DE4" s="2">
        <v>2023</v>
      </c>
      <c r="DF4" s="2">
        <v>2023</v>
      </c>
      <c r="DG4" s="2">
        <v>2023</v>
      </c>
      <c r="DH4" s="2">
        <v>2023</v>
      </c>
      <c r="DI4" s="2">
        <v>2023</v>
      </c>
      <c r="DJ4" s="2">
        <v>2023</v>
      </c>
      <c r="DK4" s="2">
        <v>2023</v>
      </c>
      <c r="DL4" s="2">
        <v>2023</v>
      </c>
    </row>
    <row r="5" spans="4:116" x14ac:dyDescent="0.25">
      <c r="D5" s="1" t="s">
        <v>1</v>
      </c>
      <c r="E5" s="2"/>
      <c r="F5" s="2" t="s">
        <v>2</v>
      </c>
      <c r="G5" s="3" t="s">
        <v>20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40</v>
      </c>
      <c r="Q5" s="3" t="s">
        <v>41</v>
      </c>
      <c r="R5" s="3" t="s">
        <v>42</v>
      </c>
      <c r="S5" s="4"/>
      <c r="U5" s="11">
        <v>0</v>
      </c>
      <c r="V5" s="12">
        <v>1</v>
      </c>
      <c r="W5" s="12">
        <v>2</v>
      </c>
      <c r="X5" s="12">
        <v>3</v>
      </c>
      <c r="Y5" s="12">
        <v>4</v>
      </c>
      <c r="Z5" s="12">
        <v>5</v>
      </c>
      <c r="AA5" s="12">
        <v>6</v>
      </c>
      <c r="AB5" s="12">
        <v>7</v>
      </c>
      <c r="AC5" s="12">
        <v>8</v>
      </c>
      <c r="AD5" s="12">
        <v>9</v>
      </c>
      <c r="AE5" s="12">
        <v>10</v>
      </c>
      <c r="AF5" s="12">
        <v>11</v>
      </c>
      <c r="AG5" s="12">
        <v>12</v>
      </c>
      <c r="AH5" s="12">
        <v>13</v>
      </c>
      <c r="AI5" s="12">
        <v>14</v>
      </c>
      <c r="AJ5" s="12">
        <v>15</v>
      </c>
      <c r="AK5" s="12">
        <v>16</v>
      </c>
      <c r="AL5" s="12">
        <v>17</v>
      </c>
      <c r="AM5" s="12">
        <v>18</v>
      </c>
      <c r="AN5" s="12">
        <v>19</v>
      </c>
      <c r="AO5" s="12">
        <v>20</v>
      </c>
      <c r="AP5" s="12">
        <v>21</v>
      </c>
      <c r="AQ5" s="12">
        <v>22</v>
      </c>
      <c r="AR5" s="12">
        <v>23</v>
      </c>
      <c r="AS5" s="12">
        <v>24</v>
      </c>
      <c r="AT5" s="12">
        <v>25</v>
      </c>
      <c r="AU5" s="12">
        <v>26</v>
      </c>
      <c r="AV5" s="12">
        <v>27</v>
      </c>
      <c r="AW5" s="12">
        <v>28</v>
      </c>
      <c r="AX5" s="12">
        <v>29</v>
      </c>
      <c r="AY5" s="12">
        <v>30</v>
      </c>
      <c r="AZ5" s="12">
        <v>31</v>
      </c>
      <c r="BA5" s="12">
        <v>32</v>
      </c>
      <c r="BB5" s="12">
        <v>33</v>
      </c>
      <c r="BC5" s="12">
        <v>34</v>
      </c>
      <c r="BD5" s="12">
        <v>35</v>
      </c>
      <c r="BE5" s="12">
        <v>36</v>
      </c>
      <c r="BF5" s="12">
        <v>37</v>
      </c>
      <c r="BG5" s="12">
        <v>38</v>
      </c>
      <c r="BH5" s="12">
        <v>39</v>
      </c>
      <c r="BI5" s="12">
        <v>40</v>
      </c>
      <c r="BJ5" s="12">
        <v>41</v>
      </c>
      <c r="BK5" s="12">
        <v>42</v>
      </c>
      <c r="BL5" s="12">
        <v>43</v>
      </c>
      <c r="BM5" s="12">
        <v>44</v>
      </c>
      <c r="BN5" s="12">
        <v>45</v>
      </c>
      <c r="BO5" s="12">
        <v>46</v>
      </c>
      <c r="BP5" s="12">
        <v>47</v>
      </c>
      <c r="BQ5" s="12">
        <v>48</v>
      </c>
      <c r="BR5" s="12">
        <v>49</v>
      </c>
      <c r="BS5" s="12">
        <v>50</v>
      </c>
      <c r="BT5" s="12">
        <v>51</v>
      </c>
      <c r="BU5" s="12">
        <v>52</v>
      </c>
      <c r="BV5" s="12">
        <v>53</v>
      </c>
      <c r="BW5" s="12">
        <v>54</v>
      </c>
      <c r="BX5" s="12">
        <v>55</v>
      </c>
      <c r="BY5" s="13">
        <v>56</v>
      </c>
      <c r="BZ5" s="12">
        <v>57</v>
      </c>
      <c r="CA5" s="12">
        <v>58</v>
      </c>
      <c r="CB5" s="12">
        <v>59</v>
      </c>
      <c r="CC5" s="12">
        <v>60</v>
      </c>
      <c r="CD5" s="12">
        <v>61</v>
      </c>
      <c r="CE5" s="12">
        <v>62</v>
      </c>
      <c r="CF5" s="12">
        <v>63</v>
      </c>
      <c r="CG5" s="12">
        <v>64</v>
      </c>
      <c r="CH5" s="12">
        <v>65</v>
      </c>
      <c r="CI5" s="12">
        <v>66</v>
      </c>
      <c r="CJ5" s="12">
        <v>67</v>
      </c>
      <c r="CK5" s="12">
        <v>68</v>
      </c>
      <c r="CL5" s="12">
        <v>69</v>
      </c>
      <c r="CM5" s="12">
        <v>70</v>
      </c>
      <c r="CN5" s="12">
        <v>71</v>
      </c>
      <c r="CO5" s="12">
        <v>72</v>
      </c>
      <c r="CP5" s="12">
        <v>73</v>
      </c>
      <c r="CQ5" s="12">
        <v>74</v>
      </c>
      <c r="CR5" s="12">
        <v>75</v>
      </c>
      <c r="CS5" s="12">
        <v>76</v>
      </c>
      <c r="CT5" s="12">
        <v>77</v>
      </c>
      <c r="CU5" s="12">
        <v>78</v>
      </c>
      <c r="CV5" s="12">
        <v>79</v>
      </c>
      <c r="CW5" s="12">
        <v>80</v>
      </c>
      <c r="CX5" s="12">
        <v>81</v>
      </c>
      <c r="CY5" s="12">
        <v>82</v>
      </c>
      <c r="CZ5" s="12">
        <v>83</v>
      </c>
      <c r="DA5" s="12">
        <v>84</v>
      </c>
      <c r="DB5" s="12">
        <v>85</v>
      </c>
      <c r="DC5" s="12">
        <v>86</v>
      </c>
      <c r="DD5" s="12">
        <v>87</v>
      </c>
      <c r="DE5" s="12">
        <v>88</v>
      </c>
      <c r="DF5" s="12">
        <v>89</v>
      </c>
      <c r="DG5" s="12">
        <v>90</v>
      </c>
      <c r="DH5" s="12">
        <v>91</v>
      </c>
      <c r="DI5" s="12">
        <v>92</v>
      </c>
      <c r="DJ5" s="12">
        <v>93</v>
      </c>
      <c r="DK5" s="12">
        <v>94</v>
      </c>
      <c r="DL5" s="12">
        <v>95</v>
      </c>
    </row>
    <row r="6" spans="4:116" ht="15.75" thickBot="1" x14ac:dyDescent="0.3">
      <c r="D6" s="5" t="s">
        <v>43</v>
      </c>
      <c r="E6" s="2"/>
      <c r="F6" s="6" t="s">
        <v>3</v>
      </c>
      <c r="G6" s="7" t="s">
        <v>4</v>
      </c>
      <c r="H6" s="2" t="s">
        <v>44</v>
      </c>
      <c r="I6" s="2" t="s">
        <v>45</v>
      </c>
      <c r="J6" s="2" t="s">
        <v>46</v>
      </c>
      <c r="K6" s="2" t="s">
        <v>47</v>
      </c>
      <c r="L6" s="2" t="s">
        <v>48</v>
      </c>
      <c r="M6" s="2" t="s">
        <v>49</v>
      </c>
      <c r="N6" s="2" t="s">
        <v>50</v>
      </c>
      <c r="O6" s="2" t="s">
        <v>51</v>
      </c>
      <c r="P6" s="2" t="s">
        <v>52</v>
      </c>
      <c r="Q6" s="2" t="s">
        <v>53</v>
      </c>
      <c r="R6" s="2" t="s">
        <v>54</v>
      </c>
      <c r="S6" s="8" t="s">
        <v>5</v>
      </c>
      <c r="U6" s="14">
        <v>42399</v>
      </c>
      <c r="V6" s="15">
        <v>42429</v>
      </c>
      <c r="W6" s="15">
        <v>42460</v>
      </c>
      <c r="X6" s="15">
        <v>42490</v>
      </c>
      <c r="Y6" s="15">
        <v>42521</v>
      </c>
      <c r="Z6" s="15">
        <v>42551</v>
      </c>
      <c r="AA6" s="15">
        <v>42582</v>
      </c>
      <c r="AB6" s="15">
        <v>42613</v>
      </c>
      <c r="AC6" s="15">
        <v>42643</v>
      </c>
      <c r="AD6" s="15">
        <v>42674</v>
      </c>
      <c r="AE6" s="15">
        <v>42704</v>
      </c>
      <c r="AF6" s="15">
        <v>42735</v>
      </c>
      <c r="AG6" s="15">
        <v>42766</v>
      </c>
      <c r="AH6" s="15">
        <v>42794</v>
      </c>
      <c r="AI6" s="15">
        <v>42825</v>
      </c>
      <c r="AJ6" s="15">
        <v>42855</v>
      </c>
      <c r="AK6" s="15">
        <v>42886</v>
      </c>
      <c r="AL6" s="15">
        <v>42916</v>
      </c>
      <c r="AM6" s="15">
        <v>42947</v>
      </c>
      <c r="AN6" s="15">
        <v>42978</v>
      </c>
      <c r="AO6" s="15">
        <v>43008</v>
      </c>
      <c r="AP6" s="15">
        <v>43039</v>
      </c>
      <c r="AQ6" s="15">
        <v>43069</v>
      </c>
      <c r="AR6" s="15">
        <v>43100</v>
      </c>
      <c r="AS6" s="15">
        <v>43131</v>
      </c>
      <c r="AT6" s="15">
        <v>43159</v>
      </c>
      <c r="AU6" s="15">
        <v>43190</v>
      </c>
      <c r="AV6" s="15">
        <v>43220</v>
      </c>
      <c r="AW6" s="15">
        <v>43251</v>
      </c>
      <c r="AX6" s="15">
        <v>43281</v>
      </c>
      <c r="AY6" s="15">
        <v>43312</v>
      </c>
      <c r="AZ6" s="15">
        <v>43343</v>
      </c>
      <c r="BA6" s="15">
        <v>43373</v>
      </c>
      <c r="BB6" s="15">
        <v>43404</v>
      </c>
      <c r="BC6" s="15">
        <v>43434</v>
      </c>
      <c r="BD6" s="15">
        <v>43465</v>
      </c>
      <c r="BE6" s="15">
        <v>43496</v>
      </c>
      <c r="BF6" s="15">
        <v>43524</v>
      </c>
      <c r="BG6" s="15">
        <v>43555</v>
      </c>
      <c r="BH6" s="15">
        <v>43585</v>
      </c>
      <c r="BI6" s="15">
        <v>43616</v>
      </c>
      <c r="BJ6" s="15">
        <v>43646</v>
      </c>
      <c r="BK6" s="15">
        <v>43677</v>
      </c>
      <c r="BL6" s="15">
        <v>43708</v>
      </c>
      <c r="BM6" s="15">
        <v>43738</v>
      </c>
      <c r="BN6" s="15">
        <v>43769</v>
      </c>
      <c r="BO6" s="15">
        <v>43799</v>
      </c>
      <c r="BP6" s="15">
        <v>43830</v>
      </c>
      <c r="BQ6" s="15">
        <v>43861</v>
      </c>
      <c r="BR6" s="15">
        <v>43890</v>
      </c>
      <c r="BS6" s="15">
        <v>43921</v>
      </c>
      <c r="BT6" s="15">
        <v>43951</v>
      </c>
      <c r="BU6" s="15">
        <v>43982</v>
      </c>
      <c r="BV6" s="15">
        <v>44012</v>
      </c>
      <c r="BW6" s="15">
        <v>44043</v>
      </c>
      <c r="BX6" s="15">
        <v>44074</v>
      </c>
      <c r="BY6" s="16">
        <v>44104</v>
      </c>
      <c r="BZ6" s="15">
        <v>44135</v>
      </c>
      <c r="CA6" s="15">
        <v>44165</v>
      </c>
      <c r="CB6" s="15">
        <v>44196</v>
      </c>
      <c r="CC6" s="15">
        <v>44227</v>
      </c>
      <c r="CD6" s="15">
        <v>44255</v>
      </c>
      <c r="CE6" s="15">
        <v>44286</v>
      </c>
      <c r="CF6" s="15">
        <v>44316</v>
      </c>
      <c r="CG6" s="15">
        <v>44347</v>
      </c>
      <c r="CH6" s="15">
        <v>44377</v>
      </c>
      <c r="CI6" s="15">
        <v>44408</v>
      </c>
      <c r="CJ6" s="15">
        <v>44439</v>
      </c>
      <c r="CK6" s="15">
        <v>44469</v>
      </c>
      <c r="CL6" s="15">
        <v>44500</v>
      </c>
      <c r="CM6" s="15">
        <v>44530</v>
      </c>
      <c r="CN6" s="15">
        <v>44561</v>
      </c>
      <c r="CO6" s="15">
        <v>44592</v>
      </c>
      <c r="CP6" s="15">
        <v>44620</v>
      </c>
      <c r="CQ6" s="15">
        <v>44651</v>
      </c>
      <c r="CR6" s="15">
        <v>44681</v>
      </c>
      <c r="CS6" s="15">
        <v>44712</v>
      </c>
      <c r="CT6" s="15">
        <v>44742</v>
      </c>
      <c r="CU6" s="15">
        <v>44773</v>
      </c>
      <c r="CV6" s="15">
        <v>44804</v>
      </c>
      <c r="CW6" s="15">
        <v>44834</v>
      </c>
      <c r="CX6" s="15">
        <v>44865</v>
      </c>
      <c r="CY6" s="15">
        <v>44895</v>
      </c>
      <c r="CZ6" s="15">
        <v>44926</v>
      </c>
      <c r="DA6" s="15">
        <v>44957</v>
      </c>
      <c r="DB6" s="15">
        <v>44985</v>
      </c>
      <c r="DC6" s="15">
        <v>45016</v>
      </c>
      <c r="DD6" s="15">
        <v>45046</v>
      </c>
      <c r="DE6" s="15">
        <v>45077</v>
      </c>
      <c r="DF6" s="15">
        <v>45107</v>
      </c>
      <c r="DG6" s="15">
        <v>45138</v>
      </c>
      <c r="DH6" s="15">
        <v>45169</v>
      </c>
      <c r="DI6" s="15">
        <v>45199</v>
      </c>
      <c r="DJ6" s="15">
        <v>45230</v>
      </c>
      <c r="DK6" s="15">
        <v>45260</v>
      </c>
      <c r="DL6" s="15">
        <v>45291</v>
      </c>
    </row>
    <row r="7" spans="4:116" ht="8.1" customHeight="1" x14ac:dyDescent="0.25">
      <c r="S7" s="23"/>
      <c r="BY7" s="35"/>
    </row>
    <row r="8" spans="4:116" x14ac:dyDescent="0.25">
      <c r="D8" t="s">
        <v>6</v>
      </c>
      <c r="G8" s="17">
        <f>AI8</f>
        <v>0</v>
      </c>
      <c r="H8" s="17">
        <f t="shared" ref="H8:R8" si="4">SUMIFS($U8:$DL8,$U$3:$DL$3,"&gt;"&amp;H$2,$U$3:$DL$3,"&lt;="&amp;H$3)</f>
        <v>0</v>
      </c>
      <c r="I8" s="17">
        <f t="shared" si="4"/>
        <v>0</v>
      </c>
      <c r="J8" s="17">
        <f t="shared" si="4"/>
        <v>0</v>
      </c>
      <c r="K8" s="17">
        <f t="shared" si="4"/>
        <v>85.053159999999991</v>
      </c>
      <c r="L8" s="17">
        <f t="shared" si="4"/>
        <v>835.50459250799895</v>
      </c>
      <c r="M8" s="17">
        <f t="shared" si="4"/>
        <v>2681.1381822522458</v>
      </c>
      <c r="N8" s="17">
        <f t="shared" si="4"/>
        <v>3134.5220785654246</v>
      </c>
      <c r="O8" s="17">
        <f t="shared" si="4"/>
        <v>3261.7299476165763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24">
        <f>SUM(G8:R8)</f>
        <v>9997.9479609422451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-5.1214399999999998</v>
      </c>
      <c r="AE8" s="17">
        <v>0</v>
      </c>
      <c r="AF8" s="17">
        <v>5.1214399999999998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-62.944939999999995</v>
      </c>
      <c r="BI8" s="17">
        <v>-86.414999999999992</v>
      </c>
      <c r="BJ8" s="17">
        <v>-35.243499999999983</v>
      </c>
      <c r="BK8" s="17">
        <v>-7.7715100000000064</v>
      </c>
      <c r="BL8" s="17">
        <v>-13.822540000000004</v>
      </c>
      <c r="BM8" s="17">
        <v>11.213389999999976</v>
      </c>
      <c r="BN8" s="17">
        <v>12.22611999999998</v>
      </c>
      <c r="BO8" s="17">
        <v>41.319230000000005</v>
      </c>
      <c r="BP8" s="17">
        <v>200.37255000000002</v>
      </c>
      <c r="BQ8" s="17">
        <v>26.11936</v>
      </c>
      <c r="BR8" s="17">
        <v>49.940069999999992</v>
      </c>
      <c r="BS8" s="17">
        <v>57.467629999999986</v>
      </c>
      <c r="BT8" s="17">
        <v>63.222580000000022</v>
      </c>
      <c r="BU8" s="17">
        <v>-282.34025999999994</v>
      </c>
      <c r="BV8" s="17">
        <v>126.40634999999997</v>
      </c>
      <c r="BW8" s="17">
        <v>119.07258000000002</v>
      </c>
      <c r="BX8" s="17">
        <v>142.91461000000004</v>
      </c>
      <c r="BY8" s="36">
        <v>-21.321558047311441</v>
      </c>
      <c r="BZ8" s="17">
        <v>218.04421356041601</v>
      </c>
      <c r="CA8" s="17">
        <v>233.54228767736771</v>
      </c>
      <c r="CB8" s="17">
        <v>-138.69010217698343</v>
      </c>
      <c r="CC8" s="17">
        <v>267.24619149450996</v>
      </c>
      <c r="CD8" s="17">
        <v>269.08493166768267</v>
      </c>
      <c r="CE8" s="17">
        <v>272.72172995170808</v>
      </c>
      <c r="CF8" s="17">
        <v>272.88572960470435</v>
      </c>
      <c r="CG8" s="17">
        <v>-94.391368550686707</v>
      </c>
      <c r="CH8" s="17">
        <v>272.91133575619989</v>
      </c>
      <c r="CI8" s="17">
        <v>286.32254736526772</v>
      </c>
      <c r="CJ8" s="17">
        <v>286.92414289651765</v>
      </c>
      <c r="CK8" s="17">
        <v>287.06338227151764</v>
      </c>
      <c r="CL8" s="17">
        <v>294.05861236153214</v>
      </c>
      <c r="CM8" s="17">
        <v>296.45023204903208</v>
      </c>
      <c r="CN8" s="17">
        <v>-70.852472257854515</v>
      </c>
      <c r="CO8" s="17">
        <v>307.95937913662499</v>
      </c>
      <c r="CP8" s="17">
        <v>307.95937913662499</v>
      </c>
      <c r="CQ8" s="17">
        <v>308.01984788662503</v>
      </c>
      <c r="CR8" s="17">
        <v>311.16081670363008</v>
      </c>
      <c r="CS8" s="17">
        <v>-58.428789253167963</v>
      </c>
      <c r="CT8" s="17">
        <v>311.16081670363008</v>
      </c>
      <c r="CU8" s="17">
        <v>316.4396553023314</v>
      </c>
      <c r="CV8" s="17">
        <v>317.05581332108147</v>
      </c>
      <c r="CW8" s="17">
        <v>317.69895894608146</v>
      </c>
      <c r="CX8" s="17">
        <v>331.69224535268199</v>
      </c>
      <c r="CY8" s="17">
        <v>332.26544879018195</v>
      </c>
      <c r="CZ8" s="17">
        <v>-22.56652611156494</v>
      </c>
      <c r="DA8" s="17">
        <v>362.06441178728926</v>
      </c>
      <c r="DB8" s="17">
        <v>362.06441178728926</v>
      </c>
      <c r="DC8" s="17">
        <v>362.12488053728924</v>
      </c>
      <c r="DD8" s="17">
        <v>362.12488053728924</v>
      </c>
      <c r="DE8" s="17">
        <v>-1.5778937370013182</v>
      </c>
      <c r="DF8" s="17">
        <v>362.12488053728924</v>
      </c>
      <c r="DG8" s="17">
        <v>362.12488053728924</v>
      </c>
      <c r="DH8" s="17">
        <v>362.7557171435393</v>
      </c>
      <c r="DI8" s="17">
        <v>362.94534714353927</v>
      </c>
      <c r="DJ8" s="17">
        <v>363.19973684311424</v>
      </c>
      <c r="DK8" s="17">
        <v>363.77294028061425</v>
      </c>
      <c r="DL8" s="17">
        <v>7.0166006323688634E-2</v>
      </c>
    </row>
    <row r="9" spans="4:116" ht="8.1" customHeight="1" x14ac:dyDescent="0.25">
      <c r="S9" s="23"/>
      <c r="BY9" s="35"/>
    </row>
    <row r="10" spans="4:116" x14ac:dyDescent="0.25">
      <c r="D10" t="s">
        <v>7</v>
      </c>
      <c r="G10" s="17">
        <f t="shared" ref="G10:G17" si="5">AI10</f>
        <v>9.2219099999999994</v>
      </c>
      <c r="H10" s="17">
        <f t="shared" ref="H10:R17" si="6">SUMIFS($U10:$DL10,$U$3:$DL$3,"&gt;"&amp;H$2,$U$3:$DL$3,"&lt;="&amp;H$3)</f>
        <v>-3612.7396399999998</v>
      </c>
      <c r="I10" s="17">
        <f t="shared" si="6"/>
        <v>-9350.6366899999994</v>
      </c>
      <c r="J10" s="17">
        <f t="shared" si="6"/>
        <v>-32309.721949999999</v>
      </c>
      <c r="K10" s="17">
        <f t="shared" si="6"/>
        <v>-11377.430670000002</v>
      </c>
      <c r="L10" s="17">
        <f t="shared" si="6"/>
        <v>-2252.5675233330699</v>
      </c>
      <c r="M10" s="17">
        <f t="shared" si="6"/>
        <v>-87.835299999802601</v>
      </c>
      <c r="N10" s="17">
        <f t="shared" si="6"/>
        <v>0</v>
      </c>
      <c r="O10" s="17">
        <f t="shared" si="6"/>
        <v>0</v>
      </c>
      <c r="P10" s="17">
        <f t="shared" si="6"/>
        <v>0</v>
      </c>
      <c r="Q10" s="17">
        <f t="shared" si="6"/>
        <v>0</v>
      </c>
      <c r="R10" s="17">
        <f t="shared" si="6"/>
        <v>0</v>
      </c>
      <c r="S10" s="29">
        <f t="shared" ref="S10:S17" si="7">SUM(G10:R10)</f>
        <v>-58981.709863332871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-2558.42211</v>
      </c>
      <c r="AE10" s="17">
        <v>-64.953580000000002</v>
      </c>
      <c r="AF10" s="17">
        <v>-768.03456000000006</v>
      </c>
      <c r="AG10" s="17">
        <v>-221.32939000000002</v>
      </c>
      <c r="AH10" s="17">
        <v>0</v>
      </c>
      <c r="AI10" s="17">
        <v>9.2219099999999994</v>
      </c>
      <c r="AJ10" s="17">
        <v>-127.37931</v>
      </c>
      <c r="AK10" s="17">
        <v>-251.05776</v>
      </c>
      <c r="AL10" s="17">
        <v>-1.5014400000000023</v>
      </c>
      <c r="AM10" s="17">
        <v>-683.28015000000005</v>
      </c>
      <c r="AN10" s="17">
        <v>-250.98282000000003</v>
      </c>
      <c r="AO10" s="17">
        <v>-3177.8366199999996</v>
      </c>
      <c r="AP10" s="17">
        <v>-84.769069999999999</v>
      </c>
      <c r="AQ10" s="17">
        <v>17.16386</v>
      </c>
      <c r="AR10" s="17">
        <v>-2320.9754800000001</v>
      </c>
      <c r="AS10" s="17">
        <v>-2479.23981</v>
      </c>
      <c r="AT10" s="17">
        <v>-1890.5083900000002</v>
      </c>
      <c r="AU10" s="17">
        <v>-1956.86977</v>
      </c>
      <c r="AV10" s="17">
        <v>-2317.7660200000005</v>
      </c>
      <c r="AW10" s="17">
        <v>-4149.3047400000005</v>
      </c>
      <c r="AX10" s="17">
        <v>-32.297409999999999</v>
      </c>
      <c r="AY10" s="17">
        <v>-6087.173569999999</v>
      </c>
      <c r="AZ10" s="17">
        <v>-60.755559999999996</v>
      </c>
      <c r="BA10" s="17">
        <v>-6021.7363699999996</v>
      </c>
      <c r="BB10" s="17">
        <v>-2743.86825</v>
      </c>
      <c r="BC10" s="17">
        <v>-381.54910999999998</v>
      </c>
      <c r="BD10" s="17">
        <v>-3294.3058899999996</v>
      </c>
      <c r="BE10" s="17">
        <v>-3373.5868700000001</v>
      </c>
      <c r="BF10" s="17">
        <v>-1870.5837799999999</v>
      </c>
      <c r="BG10" s="17">
        <v>-281.39033000000001</v>
      </c>
      <c r="BH10" s="17">
        <v>-1785.7060100000001</v>
      </c>
      <c r="BI10" s="17">
        <v>-1632.9919499999999</v>
      </c>
      <c r="BJ10" s="17">
        <v>-154.56192999999999</v>
      </c>
      <c r="BK10" s="17">
        <v>-663.15197000000001</v>
      </c>
      <c r="BL10" s="17">
        <v>-2675.6612300000002</v>
      </c>
      <c r="BM10" s="17">
        <v>155.47601</v>
      </c>
      <c r="BN10" s="17">
        <v>-459.90815000000003</v>
      </c>
      <c r="BO10" s="17">
        <v>2.7585899999998511</v>
      </c>
      <c r="BP10" s="17">
        <v>-2310.2344000000021</v>
      </c>
      <c r="BQ10" s="17">
        <v>298.52448000000004</v>
      </c>
      <c r="BR10" s="17">
        <v>-103.54995</v>
      </c>
      <c r="BS10" s="17">
        <v>-33.516479999999994</v>
      </c>
      <c r="BT10" s="17">
        <v>-146.22872000000001</v>
      </c>
      <c r="BU10" s="17">
        <v>-389.28345000000002</v>
      </c>
      <c r="BV10" s="17">
        <v>-597.61942999999997</v>
      </c>
      <c r="BW10" s="17">
        <v>-164.13301000000001</v>
      </c>
      <c r="BX10" s="17">
        <v>-409.68778000000003</v>
      </c>
      <c r="BY10" s="36">
        <v>-208.47996000000003</v>
      </c>
      <c r="BZ10" s="17">
        <v>-29.278433333267547</v>
      </c>
      <c r="CA10" s="17">
        <v>-29.278433333267547</v>
      </c>
      <c r="CB10" s="17">
        <v>-29.278433333267547</v>
      </c>
      <c r="CC10" s="17">
        <v>-112.23344333326747</v>
      </c>
      <c r="CD10" s="17">
        <v>-29.278433333267547</v>
      </c>
      <c r="CE10" s="17">
        <v>-29.278433333267547</v>
      </c>
      <c r="CF10" s="17">
        <v>-29.278433333267515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</row>
    <row r="11" spans="4:116" x14ac:dyDescent="0.25">
      <c r="D11" t="s">
        <v>8</v>
      </c>
      <c r="G11" s="17">
        <f t="shared" si="5"/>
        <v>0</v>
      </c>
      <c r="H11" s="17">
        <f t="shared" si="6"/>
        <v>0</v>
      </c>
      <c r="I11" s="17">
        <f t="shared" si="6"/>
        <v>0</v>
      </c>
      <c r="J11" s="17">
        <f t="shared" si="6"/>
        <v>0</v>
      </c>
      <c r="K11" s="17">
        <f t="shared" si="6"/>
        <v>0</v>
      </c>
      <c r="L11" s="17">
        <f t="shared" si="6"/>
        <v>-6.3111417303341</v>
      </c>
      <c r="M11" s="17">
        <f t="shared" si="6"/>
        <v>-27.399791965430424</v>
      </c>
      <c r="N11" s="17">
        <f t="shared" si="6"/>
        <v>-34.032296555405225</v>
      </c>
      <c r="O11" s="17">
        <f t="shared" si="6"/>
        <v>-38.013670882921041</v>
      </c>
      <c r="P11" s="17">
        <f t="shared" si="6"/>
        <v>0</v>
      </c>
      <c r="Q11" s="17">
        <f t="shared" si="6"/>
        <v>0</v>
      </c>
      <c r="R11" s="17">
        <f t="shared" si="6"/>
        <v>0</v>
      </c>
      <c r="S11" s="29">
        <f t="shared" si="7"/>
        <v>-105.75690113409078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36">
        <v>0</v>
      </c>
      <c r="BZ11" s="17">
        <v>-1.2526638226989983</v>
      </c>
      <c r="CA11" s="17">
        <v>-1.4053258442258956</v>
      </c>
      <c r="CB11" s="17">
        <v>-1.7049282597253466</v>
      </c>
      <c r="CC11" s="17">
        <v>-1.9482238036838599</v>
      </c>
      <c r="CD11" s="17">
        <v>-1.9482238036838599</v>
      </c>
      <c r="CE11" s="17">
        <v>-2.0030091826724554</v>
      </c>
      <c r="CF11" s="17">
        <v>-2.0051619036494519</v>
      </c>
      <c r="CG11" s="17">
        <v>-2.609498684750418</v>
      </c>
      <c r="CH11" s="17">
        <v>-2.0051619036494519</v>
      </c>
      <c r="CI11" s="17">
        <v>-2.2130111495042182</v>
      </c>
      <c r="CJ11" s="17">
        <v>-2.2223382120042183</v>
      </c>
      <c r="CK11" s="17">
        <v>-2.2244969620042183</v>
      </c>
      <c r="CL11" s="17">
        <v>-2.3329138039013095</v>
      </c>
      <c r="CM11" s="17">
        <v>-2.3699931789013098</v>
      </c>
      <c r="CN11" s="17">
        <v>-2.9743299600022759</v>
      </c>
      <c r="CO11" s="17">
        <v>-2.4916532207072399</v>
      </c>
      <c r="CP11" s="17">
        <v>-2.4916532207072399</v>
      </c>
      <c r="CQ11" s="17">
        <v>-2.49259072070724</v>
      </c>
      <c r="CR11" s="17">
        <v>-2.5409932141498155</v>
      </c>
      <c r="CS11" s="17">
        <v>-3.2638734041447162</v>
      </c>
      <c r="CT11" s="17">
        <v>-2.5409932141498155</v>
      </c>
      <c r="CU11" s="17">
        <v>-2.6223403925346322</v>
      </c>
      <c r="CV11" s="17">
        <v>-2.6318932300346325</v>
      </c>
      <c r="CW11" s="17">
        <v>-2.6418644800346325</v>
      </c>
      <c r="CX11" s="17">
        <v>-2.8577731078000466</v>
      </c>
      <c r="CY11" s="17">
        <v>-2.8666599828000465</v>
      </c>
      <c r="CZ11" s="17">
        <v>-3.8109046386207144</v>
      </c>
      <c r="DA11" s="17">
        <v>-3.2707569497216973</v>
      </c>
      <c r="DB11" s="17">
        <v>-3.2707569497216973</v>
      </c>
      <c r="DC11" s="17">
        <v>-3.2716944497216973</v>
      </c>
      <c r="DD11" s="17">
        <v>-3.2716944497216973</v>
      </c>
      <c r="DE11" s="17">
        <v>-4.2395452219378811</v>
      </c>
      <c r="DF11" s="17">
        <v>-3.2716944497216973</v>
      </c>
      <c r="DG11" s="17">
        <v>-3.2716944497216973</v>
      </c>
      <c r="DH11" s="17">
        <v>-3.2814748622216969</v>
      </c>
      <c r="DI11" s="17">
        <v>-3.2844148622216971</v>
      </c>
      <c r="DJ11" s="17">
        <v>-3.2883588885716977</v>
      </c>
      <c r="DK11" s="17">
        <v>-3.2972457635716972</v>
      </c>
      <c r="DL11" s="17">
        <v>-4.2650965357878814</v>
      </c>
    </row>
    <row r="12" spans="4:116" x14ac:dyDescent="0.25">
      <c r="D12" t="s">
        <v>9</v>
      </c>
      <c r="G12" s="17">
        <f t="shared" si="5"/>
        <v>0</v>
      </c>
      <c r="H12" s="17">
        <f t="shared" si="6"/>
        <v>0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-13.952038432443306</v>
      </c>
      <c r="M12" s="17">
        <f t="shared" si="6"/>
        <v>-49.064585743058537</v>
      </c>
      <c r="N12" s="17">
        <f t="shared" si="6"/>
        <v>-54.258322895062136</v>
      </c>
      <c r="O12" s="17">
        <f t="shared" si="6"/>
        <v>-54.943541769517395</v>
      </c>
      <c r="P12" s="17">
        <f t="shared" si="6"/>
        <v>0</v>
      </c>
      <c r="Q12" s="17">
        <f t="shared" si="6"/>
        <v>0</v>
      </c>
      <c r="R12" s="17">
        <f t="shared" si="6"/>
        <v>0</v>
      </c>
      <c r="S12" s="29">
        <f t="shared" si="7"/>
        <v>-172.21848884008136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36">
        <v>0</v>
      </c>
      <c r="BZ12" s="17">
        <v>-3.1758247632698087</v>
      </c>
      <c r="CA12" s="17">
        <v>-3.3390054934477393</v>
      </c>
      <c r="CB12" s="17">
        <v>-3.5984939559197553</v>
      </c>
      <c r="CC12" s="17">
        <v>-3.8387142198060018</v>
      </c>
      <c r="CD12" s="17">
        <v>-3.8588332721373053</v>
      </c>
      <c r="CE12" s="17">
        <v>-3.8962037799362736</v>
      </c>
      <c r="CF12" s="17">
        <v>-3.8978506577059142</v>
      </c>
      <c r="CG12" s="17">
        <v>-4.3010065081711115</v>
      </c>
      <c r="CH12" s="17">
        <v>-3.8981153207704673</v>
      </c>
      <c r="CI12" s="17">
        <v>-4.0366814846736458</v>
      </c>
      <c r="CJ12" s="17">
        <v>-4.042899526340312</v>
      </c>
      <c r="CK12" s="17">
        <v>-4.0443386930069787</v>
      </c>
      <c r="CL12" s="17">
        <v>-4.1166165876050398</v>
      </c>
      <c r="CM12" s="17">
        <v>-4.1413361709383736</v>
      </c>
      <c r="CN12" s="17">
        <v>-4.5442273583390174</v>
      </c>
      <c r="CO12" s="17">
        <v>-4.2864763834340973</v>
      </c>
      <c r="CP12" s="17">
        <v>-4.2864763834340973</v>
      </c>
      <c r="CQ12" s="17">
        <v>-4.2871013834340976</v>
      </c>
      <c r="CR12" s="17">
        <v>-4.3193697123958144</v>
      </c>
      <c r="CS12" s="17">
        <v>-4.8012898390590815</v>
      </c>
      <c r="CT12" s="17">
        <v>-4.3193697123958144</v>
      </c>
      <c r="CU12" s="17">
        <v>-4.3736011646523592</v>
      </c>
      <c r="CV12" s="17">
        <v>-4.3799697229856918</v>
      </c>
      <c r="CW12" s="17">
        <v>-4.3866172229856932</v>
      </c>
      <c r="CX12" s="17">
        <v>-4.5305563081626348</v>
      </c>
      <c r="CY12" s="17">
        <v>-4.5364808914959687</v>
      </c>
      <c r="CZ12" s="17">
        <v>-5.1659773287097472</v>
      </c>
      <c r="DA12" s="17">
        <v>-4.8715132253511344</v>
      </c>
      <c r="DB12" s="17">
        <v>-4.8715132253511344</v>
      </c>
      <c r="DC12" s="17">
        <v>-4.8721382253511347</v>
      </c>
      <c r="DD12" s="17">
        <v>-4.8721382253511347</v>
      </c>
      <c r="DE12" s="17">
        <v>-5.5173720734952569</v>
      </c>
      <c r="DF12" s="17">
        <v>-4.8721382253511347</v>
      </c>
      <c r="DG12" s="17">
        <v>-4.8721382253511347</v>
      </c>
      <c r="DH12" s="17">
        <v>-4.8786585003511336</v>
      </c>
      <c r="DI12" s="17">
        <v>-4.8806185003511349</v>
      </c>
      <c r="DJ12" s="17">
        <v>-4.8832478512511344</v>
      </c>
      <c r="DK12" s="17">
        <v>-4.8891724345844665</v>
      </c>
      <c r="DL12" s="17">
        <v>-5.5344062827285896</v>
      </c>
    </row>
    <row r="13" spans="4:116" x14ac:dyDescent="0.25">
      <c r="D13" t="s">
        <v>10</v>
      </c>
      <c r="G13" s="17">
        <f t="shared" si="5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635.24238211714692</v>
      </c>
      <c r="N13" s="17">
        <f t="shared" si="6"/>
        <v>655.37344167007564</v>
      </c>
      <c r="O13" s="17">
        <f t="shared" si="6"/>
        <v>676.00777771182743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29">
        <f t="shared" si="7"/>
        <v>1966.62360149905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36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312.65055907019604</v>
      </c>
      <c r="CE13" s="17">
        <v>0</v>
      </c>
      <c r="CF13" s="17">
        <v>0</v>
      </c>
      <c r="CG13" s="17">
        <v>0</v>
      </c>
      <c r="CH13" s="17">
        <v>0</v>
      </c>
      <c r="CI13" s="17">
        <v>322.59182304695094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322.59182304695094</v>
      </c>
      <c r="CQ13" s="17">
        <v>0</v>
      </c>
      <c r="CR13" s="17">
        <v>0</v>
      </c>
      <c r="CS13" s="17">
        <v>0</v>
      </c>
      <c r="CT13" s="17">
        <v>0</v>
      </c>
      <c r="CU13" s="17">
        <v>332.78161862312464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332.78161862312464</v>
      </c>
      <c r="DC13" s="17">
        <v>0</v>
      </c>
      <c r="DD13" s="17">
        <v>0</v>
      </c>
      <c r="DE13" s="17">
        <v>0</v>
      </c>
      <c r="DF13" s="17">
        <v>0</v>
      </c>
      <c r="DG13" s="17">
        <v>343.22615908870279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</row>
    <row r="14" spans="4:116" x14ac:dyDescent="0.25">
      <c r="D14" t="s">
        <v>11</v>
      </c>
      <c r="G14" s="17">
        <f t="shared" si="5"/>
        <v>0</v>
      </c>
      <c r="H14" s="17">
        <f t="shared" si="6"/>
        <v>0</v>
      </c>
      <c r="I14" s="17">
        <f t="shared" si="6"/>
        <v>0</v>
      </c>
      <c r="J14" s="17">
        <f t="shared" si="6"/>
        <v>0</v>
      </c>
      <c r="K14" s="17">
        <f t="shared" si="6"/>
        <v>-263.13191999999998</v>
      </c>
      <c r="L14" s="17">
        <f t="shared" si="6"/>
        <v>-1098.07269</v>
      </c>
      <c r="M14" s="17">
        <f t="shared" si="6"/>
        <v>-677.78499999999997</v>
      </c>
      <c r="N14" s="17">
        <f t="shared" si="6"/>
        <v>-719.255</v>
      </c>
      <c r="O14" s="17">
        <f t="shared" si="6"/>
        <v>0</v>
      </c>
      <c r="P14" s="17">
        <f t="shared" si="6"/>
        <v>0</v>
      </c>
      <c r="Q14" s="17">
        <f t="shared" si="6"/>
        <v>0</v>
      </c>
      <c r="R14" s="17">
        <f t="shared" si="6"/>
        <v>0</v>
      </c>
      <c r="S14" s="29">
        <f t="shared" si="7"/>
        <v>-2758.2446100000002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-263.13191999999998</v>
      </c>
      <c r="BQ14" s="17">
        <v>0</v>
      </c>
      <c r="BR14" s="17">
        <v>0</v>
      </c>
      <c r="BS14" s="17">
        <v>0</v>
      </c>
      <c r="BT14" s="17">
        <v>0</v>
      </c>
      <c r="BU14" s="17">
        <v>-19.481150000000003</v>
      </c>
      <c r="BV14" s="17">
        <v>-12.900399999999999</v>
      </c>
      <c r="BW14" s="17">
        <v>-2.5605799999999999</v>
      </c>
      <c r="BX14" s="17">
        <v>0</v>
      </c>
      <c r="BY14" s="36">
        <v>0</v>
      </c>
      <c r="BZ14" s="17">
        <v>0</v>
      </c>
      <c r="CA14" s="17">
        <v>0</v>
      </c>
      <c r="CB14" s="17">
        <v>0</v>
      </c>
      <c r="CC14" s="17">
        <v>-1063.1305600000001</v>
      </c>
      <c r="CD14" s="17">
        <v>0</v>
      </c>
      <c r="CE14" s="17">
        <v>-97.5</v>
      </c>
      <c r="CF14" s="17">
        <v>-206.77500000000001</v>
      </c>
      <c r="CG14" s="17">
        <v>0</v>
      </c>
      <c r="CH14" s="17">
        <v>0</v>
      </c>
      <c r="CI14" s="17">
        <v>-170.17</v>
      </c>
      <c r="CJ14" s="17">
        <v>0</v>
      </c>
      <c r="CK14" s="17">
        <v>0</v>
      </c>
      <c r="CL14" s="17">
        <v>-80.814999999999998</v>
      </c>
      <c r="CM14" s="17">
        <v>0</v>
      </c>
      <c r="CN14" s="17">
        <v>0</v>
      </c>
      <c r="CO14" s="17">
        <v>-122.52500000000001</v>
      </c>
      <c r="CP14" s="17">
        <v>0</v>
      </c>
      <c r="CQ14" s="17">
        <v>0</v>
      </c>
      <c r="CR14" s="17">
        <v>-85.28</v>
      </c>
      <c r="CS14" s="17">
        <v>0</v>
      </c>
      <c r="CT14" s="17">
        <v>0</v>
      </c>
      <c r="CU14" s="17">
        <v>-143.32499999999999</v>
      </c>
      <c r="CV14" s="17">
        <v>0</v>
      </c>
      <c r="CW14" s="17">
        <v>0</v>
      </c>
      <c r="CX14" s="17">
        <v>-301.40499999999997</v>
      </c>
      <c r="CY14" s="17">
        <v>0</v>
      </c>
      <c r="CZ14" s="17">
        <v>0</v>
      </c>
      <c r="DA14" s="17">
        <v>-189.245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</row>
    <row r="15" spans="4:116" x14ac:dyDescent="0.25">
      <c r="D15" t="s">
        <v>12</v>
      </c>
      <c r="G15" s="17">
        <f t="shared" si="5"/>
        <v>0</v>
      </c>
      <c r="H15" s="17">
        <f t="shared" si="6"/>
        <v>0</v>
      </c>
      <c r="I15" s="17">
        <f t="shared" si="6"/>
        <v>0</v>
      </c>
      <c r="J15" s="17">
        <f t="shared" si="6"/>
        <v>0</v>
      </c>
      <c r="K15" s="17">
        <f t="shared" si="6"/>
        <v>-136.40567000000001</v>
      </c>
      <c r="L15" s="17">
        <f t="shared" si="6"/>
        <v>-40.617244748722527</v>
      </c>
      <c r="M15" s="17">
        <f t="shared" si="6"/>
        <v>-165.78148064524356</v>
      </c>
      <c r="N15" s="17">
        <f t="shared" si="6"/>
        <v>-107.96378753917837</v>
      </c>
      <c r="O15" s="17">
        <f t="shared" si="6"/>
        <v>0</v>
      </c>
      <c r="P15" s="17">
        <f t="shared" si="6"/>
        <v>0</v>
      </c>
      <c r="Q15" s="17">
        <f t="shared" si="6"/>
        <v>0</v>
      </c>
      <c r="R15" s="17">
        <f t="shared" si="6"/>
        <v>0</v>
      </c>
      <c r="S15" s="29">
        <f t="shared" si="7"/>
        <v>-450.76818293314449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-136.40567000000001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36">
        <v>0</v>
      </c>
      <c r="BZ15" s="17">
        <v>0</v>
      </c>
      <c r="CA15" s="17">
        <v>0</v>
      </c>
      <c r="CB15" s="17">
        <v>0</v>
      </c>
      <c r="CC15" s="17">
        <v>-40.617244748722527</v>
      </c>
      <c r="CD15" s="17">
        <v>0</v>
      </c>
      <c r="CE15" s="17">
        <v>-11.25</v>
      </c>
      <c r="CF15" s="17">
        <v>-55.236489729938853</v>
      </c>
      <c r="CG15" s="17">
        <v>0</v>
      </c>
      <c r="CH15" s="17">
        <v>0</v>
      </c>
      <c r="CI15" s="17">
        <v>-52.514779033962661</v>
      </c>
      <c r="CJ15" s="17">
        <v>0</v>
      </c>
      <c r="CK15" s="17">
        <v>0</v>
      </c>
      <c r="CL15" s="17">
        <v>-32.41471434065717</v>
      </c>
      <c r="CM15" s="17">
        <v>0</v>
      </c>
      <c r="CN15" s="17">
        <v>0</v>
      </c>
      <c r="CO15" s="17">
        <v>-14.365497540684895</v>
      </c>
      <c r="CP15" s="17">
        <v>0</v>
      </c>
      <c r="CQ15" s="17">
        <v>0</v>
      </c>
      <c r="CR15" s="17">
        <v>-10.061182946001171</v>
      </c>
      <c r="CS15" s="17">
        <v>0</v>
      </c>
      <c r="CT15" s="17">
        <v>0</v>
      </c>
      <c r="CU15" s="17">
        <v>-17.014255227148702</v>
      </c>
      <c r="CV15" s="17">
        <v>0</v>
      </c>
      <c r="CW15" s="17">
        <v>0</v>
      </c>
      <c r="CX15" s="17">
        <v>-58.336274359939878</v>
      </c>
      <c r="CY15" s="17">
        <v>0</v>
      </c>
      <c r="CZ15" s="17">
        <v>0</v>
      </c>
      <c r="DA15" s="17">
        <v>-22.552075006088614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</row>
    <row r="16" spans="4:116" x14ac:dyDescent="0.25">
      <c r="D16" t="s">
        <v>13</v>
      </c>
      <c r="G16" s="17">
        <f t="shared" si="5"/>
        <v>-4.6999999999999999E-4</v>
      </c>
      <c r="H16" s="17">
        <f t="shared" si="6"/>
        <v>0</v>
      </c>
      <c r="I16" s="17">
        <f t="shared" si="6"/>
        <v>2.2204460492503131E-16</v>
      </c>
      <c r="J16" s="17">
        <f t="shared" si="6"/>
        <v>0</v>
      </c>
      <c r="K16" s="17">
        <f t="shared" si="6"/>
        <v>247.15747999999996</v>
      </c>
      <c r="L16" s="17">
        <f t="shared" si="6"/>
        <v>103.28908000000001</v>
      </c>
      <c r="M16" s="17">
        <f t="shared" si="6"/>
        <v>0</v>
      </c>
      <c r="N16" s="17">
        <f t="shared" si="6"/>
        <v>0</v>
      </c>
      <c r="O16" s="17">
        <f t="shared" si="6"/>
        <v>0</v>
      </c>
      <c r="P16" s="17">
        <f t="shared" si="6"/>
        <v>0</v>
      </c>
      <c r="Q16" s="17">
        <f t="shared" si="6"/>
        <v>0</v>
      </c>
      <c r="R16" s="17">
        <f t="shared" si="6"/>
        <v>0</v>
      </c>
      <c r="S16" s="29">
        <f t="shared" si="7"/>
        <v>350.44608999999997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-3.8998699999999999</v>
      </c>
      <c r="AF16" s="17">
        <v>3.8998699999999999</v>
      </c>
      <c r="AG16" s="17">
        <v>0</v>
      </c>
      <c r="AH16" s="17">
        <v>0</v>
      </c>
      <c r="AI16" s="17">
        <v>-4.6999999999999999E-4</v>
      </c>
      <c r="AJ16" s="17">
        <v>0</v>
      </c>
      <c r="AK16" s="17">
        <v>0</v>
      </c>
      <c r="AL16" s="17">
        <v>0</v>
      </c>
      <c r="AM16" s="17">
        <v>-4.6999999999999999E-4</v>
      </c>
      <c r="AN16" s="17">
        <v>9.3999999999999997E-4</v>
      </c>
      <c r="AO16" s="17">
        <v>-1.2359999999999999E-2</v>
      </c>
      <c r="AP16" s="17">
        <v>-6.4189999999999997E-2</v>
      </c>
      <c r="AQ16" s="17">
        <v>-0.93376999999999999</v>
      </c>
      <c r="AR16" s="17">
        <v>1.0103200000000001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-2.0719999999999999E-2</v>
      </c>
      <c r="BG16" s="17">
        <v>2.0719999999999999E-2</v>
      </c>
      <c r="BH16" s="17">
        <v>26.808</v>
      </c>
      <c r="BI16" s="17">
        <v>20.935459999999999</v>
      </c>
      <c r="BJ16" s="17">
        <v>22.776929999999997</v>
      </c>
      <c r="BK16" s="17">
        <v>22.069489999999998</v>
      </c>
      <c r="BL16" s="17">
        <v>19.687180000000001</v>
      </c>
      <c r="BM16" s="17">
        <v>17.188160000000003</v>
      </c>
      <c r="BN16" s="17">
        <v>21.871320000000001</v>
      </c>
      <c r="BO16" s="17">
        <v>17.956360000000004</v>
      </c>
      <c r="BP16" s="17">
        <v>72.07495999999999</v>
      </c>
      <c r="BQ16" s="17">
        <v>5.7896200000000029</v>
      </c>
      <c r="BR16" s="17">
        <v>20.057090000000002</v>
      </c>
      <c r="BS16" s="17">
        <v>8.3201100000000014</v>
      </c>
      <c r="BT16" s="17">
        <v>7.8804799999999986</v>
      </c>
      <c r="BU16" s="17">
        <v>0.73291000000000095</v>
      </c>
      <c r="BV16" s="17">
        <v>16.287770000000002</v>
      </c>
      <c r="BW16" s="17">
        <v>14.566939999999999</v>
      </c>
      <c r="BX16" s="17">
        <v>18.497060000000001</v>
      </c>
      <c r="BY16" s="36">
        <v>16.946720000000003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</row>
    <row r="17" spans="4:116" x14ac:dyDescent="0.25">
      <c r="D17" t="s">
        <v>14</v>
      </c>
      <c r="G17" s="17">
        <f t="shared" si="5"/>
        <v>2.5482300000000002</v>
      </c>
      <c r="H17" s="17">
        <f t="shared" si="6"/>
        <v>-2.5482300000000002</v>
      </c>
      <c r="I17" s="17">
        <f t="shared" si="6"/>
        <v>2.5482300000000002</v>
      </c>
      <c r="J17" s="17">
        <f t="shared" si="6"/>
        <v>0</v>
      </c>
      <c r="K17" s="17">
        <f t="shared" si="6"/>
        <v>-285.40122999999971</v>
      </c>
      <c r="L17" s="17">
        <f t="shared" si="6"/>
        <v>1043.60007</v>
      </c>
      <c r="M17" s="17">
        <f t="shared" si="6"/>
        <v>0</v>
      </c>
      <c r="N17" s="17">
        <f t="shared" si="6"/>
        <v>0</v>
      </c>
      <c r="O17" s="17">
        <f t="shared" si="6"/>
        <v>0</v>
      </c>
      <c r="P17" s="17">
        <f t="shared" si="6"/>
        <v>0</v>
      </c>
      <c r="Q17" s="17">
        <f t="shared" si="6"/>
        <v>0</v>
      </c>
      <c r="R17" s="17">
        <f t="shared" si="6"/>
        <v>0</v>
      </c>
      <c r="S17" s="29">
        <f t="shared" si="7"/>
        <v>760.74707000000024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-501.85134000000005</v>
      </c>
      <c r="AE17" s="17">
        <v>-220.19747000000001</v>
      </c>
      <c r="AF17" s="17">
        <v>722.04881</v>
      </c>
      <c r="AG17" s="17">
        <v>-2.5482300000000002</v>
      </c>
      <c r="AH17" s="17">
        <v>0</v>
      </c>
      <c r="AI17" s="17">
        <v>2.5482300000000002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84.94201000000001</v>
      </c>
      <c r="BI17" s="17">
        <v>177.90479999999999</v>
      </c>
      <c r="BJ17" s="17">
        <v>-59.533620000000013</v>
      </c>
      <c r="BK17" s="17">
        <v>17.103960000000001</v>
      </c>
      <c r="BL17" s="17">
        <v>54.263199999999991</v>
      </c>
      <c r="BM17" s="17">
        <v>-128.92421999999999</v>
      </c>
      <c r="BN17" s="17">
        <v>36.518820000000005</v>
      </c>
      <c r="BO17" s="17">
        <v>34.647580000000005</v>
      </c>
      <c r="BP17" s="17">
        <v>67.371630000000124</v>
      </c>
      <c r="BQ17" s="17">
        <v>-569.69538999999986</v>
      </c>
      <c r="BR17" s="17">
        <v>50.888570000000001</v>
      </c>
      <c r="BS17" s="17">
        <v>144.37202000000002</v>
      </c>
      <c r="BT17" s="17">
        <v>204.50217999999998</v>
      </c>
      <c r="BU17" s="17">
        <v>33.223670000000041</v>
      </c>
      <c r="BV17" s="17">
        <v>-42.425380000000018</v>
      </c>
      <c r="BW17" s="17">
        <v>629.42404999999997</v>
      </c>
      <c r="BX17" s="17">
        <v>44.964910000000003</v>
      </c>
      <c r="BY17" s="36">
        <v>-21.349949999999993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</row>
    <row r="18" spans="4:116" ht="8.1" customHeight="1" x14ac:dyDescent="0.25">
      <c r="S18" s="23"/>
      <c r="BY18" s="35"/>
    </row>
    <row r="19" spans="4:116" x14ac:dyDescent="0.25">
      <c r="D19" t="s">
        <v>15</v>
      </c>
      <c r="G19" s="17">
        <f t="shared" ref="G19:G22" si="8">AI19</f>
        <v>0</v>
      </c>
      <c r="H19" s="17">
        <f t="shared" ref="H19:R22" si="9">SUMIFS($U19:$DL19,$U$3:$DL$3,"&gt;"&amp;H$2,$U$3:$DL$3,"&lt;="&amp;H$3)</f>
        <v>0</v>
      </c>
      <c r="I19" s="17">
        <f t="shared" si="9"/>
        <v>0</v>
      </c>
      <c r="J19" s="17">
        <f t="shared" si="9"/>
        <v>0</v>
      </c>
      <c r="K19" s="17">
        <f t="shared" si="9"/>
        <v>0</v>
      </c>
      <c r="L19" s="17">
        <f t="shared" si="9"/>
        <v>0</v>
      </c>
      <c r="M19" s="17">
        <f t="shared" si="9"/>
        <v>0</v>
      </c>
      <c r="N19" s="17">
        <f t="shared" si="9"/>
        <v>0</v>
      </c>
      <c r="O19" s="17">
        <f t="shared" si="9"/>
        <v>0</v>
      </c>
      <c r="P19" s="17">
        <f t="shared" si="9"/>
        <v>0</v>
      </c>
      <c r="Q19" s="17">
        <f t="shared" si="9"/>
        <v>0</v>
      </c>
      <c r="R19" s="17">
        <f t="shared" si="9"/>
        <v>0</v>
      </c>
      <c r="S19" s="29">
        <f t="shared" ref="S19:S22" si="10">SUM(G19:R19)</f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36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</row>
    <row r="20" spans="4:116" x14ac:dyDescent="0.25">
      <c r="D20" t="s">
        <v>16</v>
      </c>
      <c r="G20" s="17">
        <f t="shared" si="8"/>
        <v>0</v>
      </c>
      <c r="H20" s="17">
        <f t="shared" si="9"/>
        <v>0</v>
      </c>
      <c r="I20" s="17">
        <f t="shared" si="9"/>
        <v>0</v>
      </c>
      <c r="J20" s="17">
        <f t="shared" si="9"/>
        <v>0</v>
      </c>
      <c r="K20" s="17">
        <f t="shared" si="9"/>
        <v>0</v>
      </c>
      <c r="L20" s="17">
        <f t="shared" si="9"/>
        <v>0</v>
      </c>
      <c r="M20" s="17">
        <f t="shared" si="9"/>
        <v>0</v>
      </c>
      <c r="N20" s="17">
        <f t="shared" si="9"/>
        <v>0</v>
      </c>
      <c r="O20" s="17">
        <f t="shared" si="9"/>
        <v>0</v>
      </c>
      <c r="P20" s="17">
        <f t="shared" si="9"/>
        <v>0</v>
      </c>
      <c r="Q20" s="17">
        <f t="shared" si="9"/>
        <v>0</v>
      </c>
      <c r="R20" s="17">
        <f t="shared" si="9"/>
        <v>0</v>
      </c>
      <c r="S20" s="29">
        <f t="shared" si="10"/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36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</row>
    <row r="21" spans="4:116" x14ac:dyDescent="0.25">
      <c r="D21" t="s">
        <v>17</v>
      </c>
      <c r="G21" s="17">
        <f t="shared" si="8"/>
        <v>0</v>
      </c>
      <c r="H21" s="17">
        <f t="shared" si="9"/>
        <v>0</v>
      </c>
      <c r="I21" s="17">
        <f t="shared" si="9"/>
        <v>0</v>
      </c>
      <c r="J21" s="17">
        <f t="shared" si="9"/>
        <v>0</v>
      </c>
      <c r="K21" s="17">
        <f t="shared" si="9"/>
        <v>0</v>
      </c>
      <c r="L21" s="17">
        <f t="shared" si="9"/>
        <v>0</v>
      </c>
      <c r="M21" s="17">
        <f t="shared" si="9"/>
        <v>0</v>
      </c>
      <c r="N21" s="17">
        <f t="shared" si="9"/>
        <v>0</v>
      </c>
      <c r="O21" s="17">
        <f t="shared" si="9"/>
        <v>0</v>
      </c>
      <c r="P21" s="17">
        <f t="shared" si="9"/>
        <v>0</v>
      </c>
      <c r="Q21" s="17">
        <f t="shared" si="9"/>
        <v>0</v>
      </c>
      <c r="R21" s="17">
        <f t="shared" si="9"/>
        <v>0</v>
      </c>
      <c r="S21" s="29">
        <f t="shared" si="10"/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36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</row>
    <row r="22" spans="4:116" x14ac:dyDescent="0.25">
      <c r="D22" t="s">
        <v>18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9"/>
        <v>0</v>
      </c>
      <c r="K22" s="30">
        <f t="shared" si="9"/>
        <v>0</v>
      </c>
      <c r="L22" s="30">
        <f t="shared" si="9"/>
        <v>0</v>
      </c>
      <c r="M22" s="30">
        <f t="shared" si="9"/>
        <v>0</v>
      </c>
      <c r="N22" s="30">
        <f t="shared" si="9"/>
        <v>0</v>
      </c>
      <c r="O22" s="30">
        <f t="shared" si="9"/>
        <v>0</v>
      </c>
      <c r="P22" s="30">
        <f t="shared" si="9"/>
        <v>0</v>
      </c>
      <c r="Q22" s="30">
        <f t="shared" si="9"/>
        <v>0</v>
      </c>
      <c r="R22" s="30">
        <f t="shared" si="9"/>
        <v>0</v>
      </c>
      <c r="S22" s="31">
        <f t="shared" si="10"/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7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0">
        <v>0</v>
      </c>
      <c r="DF22" s="30">
        <v>0</v>
      </c>
      <c r="DG22" s="30">
        <v>0</v>
      </c>
      <c r="DH22" s="30">
        <v>0</v>
      </c>
      <c r="DI22" s="30">
        <v>0</v>
      </c>
      <c r="DJ22" s="30">
        <v>0</v>
      </c>
      <c r="DK22" s="30">
        <v>0</v>
      </c>
      <c r="DL22" s="30">
        <v>0</v>
      </c>
    </row>
    <row r="23" spans="4:116" ht="8.1" customHeight="1" x14ac:dyDescent="0.25">
      <c r="S23" s="23"/>
      <c r="BY23" s="35"/>
    </row>
    <row r="24" spans="4:116" s="26" customFormat="1" x14ac:dyDescent="0.25">
      <c r="D24" s="26" t="s">
        <v>19</v>
      </c>
      <c r="G24" s="18">
        <f t="shared" ref="G24" si="11">AI24</f>
        <v>11.76967</v>
      </c>
      <c r="H24" s="18">
        <f t="shared" ref="H24:R24" si="12">SUMIFS($U24:$DL24,$U$3:$DL$3,"&gt;"&amp;H$2,$U$3:$DL$3,"&lt;="&amp;H$3)</f>
        <v>-3615.2878700000006</v>
      </c>
      <c r="I24" s="18">
        <f t="shared" si="12"/>
        <v>-9348.088459999999</v>
      </c>
      <c r="J24" s="18">
        <f t="shared" si="12"/>
        <v>-32309.721949999999</v>
      </c>
      <c r="K24" s="18">
        <f t="shared" si="12"/>
        <v>-11730.158850000003</v>
      </c>
      <c r="L24" s="18">
        <f t="shared" si="12"/>
        <v>-1429.126895736571</v>
      </c>
      <c r="M24" s="18">
        <f t="shared" si="12"/>
        <v>2308.5144060158582</v>
      </c>
      <c r="N24" s="18">
        <f t="shared" si="12"/>
        <v>2874.3861132458542</v>
      </c>
      <c r="O24" s="18">
        <f t="shared" si="12"/>
        <v>3844.7805126759649</v>
      </c>
      <c r="P24" s="18">
        <f t="shared" si="12"/>
        <v>0</v>
      </c>
      <c r="Q24" s="18">
        <f t="shared" si="12"/>
        <v>0</v>
      </c>
      <c r="R24" s="18">
        <f t="shared" si="12"/>
        <v>0</v>
      </c>
      <c r="S24" s="32">
        <f t="shared" ref="S24" si="13">SUM(G24:R24)</f>
        <v>-49392.933323798898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-3065.39489</v>
      </c>
      <c r="AE24" s="18">
        <v>-289.05092000000002</v>
      </c>
      <c r="AF24" s="18">
        <v>-36.964440000000089</v>
      </c>
      <c r="AG24" s="18">
        <v>-223.87762000000001</v>
      </c>
      <c r="AH24" s="18">
        <v>0</v>
      </c>
      <c r="AI24" s="18">
        <v>11.76967</v>
      </c>
      <c r="AJ24" s="18">
        <v>-127.37931</v>
      </c>
      <c r="AK24" s="18">
        <v>-251.05776</v>
      </c>
      <c r="AL24" s="18">
        <v>-1.5014400000000023</v>
      </c>
      <c r="AM24" s="18">
        <v>-683.28062</v>
      </c>
      <c r="AN24" s="18">
        <v>-250.98188000000002</v>
      </c>
      <c r="AO24" s="18">
        <v>-3177.8489799999998</v>
      </c>
      <c r="AP24" s="18">
        <v>-84.833259999999996</v>
      </c>
      <c r="AQ24" s="18">
        <v>16.230090000000001</v>
      </c>
      <c r="AR24" s="18">
        <v>-2319.9651600000002</v>
      </c>
      <c r="AS24" s="18">
        <v>-2479.23981</v>
      </c>
      <c r="AT24" s="18">
        <v>-1890.5083900000002</v>
      </c>
      <c r="AU24" s="18">
        <v>-1956.86977</v>
      </c>
      <c r="AV24" s="18">
        <v>-2317.7660200000005</v>
      </c>
      <c r="AW24" s="18">
        <v>-4149.3047400000005</v>
      </c>
      <c r="AX24" s="18">
        <v>-32.297409999999999</v>
      </c>
      <c r="AY24" s="18">
        <v>-6087.173569999999</v>
      </c>
      <c r="AZ24" s="18">
        <v>-60.755559999999996</v>
      </c>
      <c r="BA24" s="18">
        <v>-6021.7363699999996</v>
      </c>
      <c r="BB24" s="18">
        <v>-2743.86825</v>
      </c>
      <c r="BC24" s="18">
        <v>-381.54910999999998</v>
      </c>
      <c r="BD24" s="18">
        <v>-3294.3058899999996</v>
      </c>
      <c r="BE24" s="18">
        <v>-3373.5868700000001</v>
      </c>
      <c r="BF24" s="18">
        <v>-1870.6044999999999</v>
      </c>
      <c r="BG24" s="18">
        <v>-281.36961000000002</v>
      </c>
      <c r="BH24" s="18">
        <v>-1736.9009400000002</v>
      </c>
      <c r="BI24" s="18">
        <v>-1520.5666899999999</v>
      </c>
      <c r="BJ24" s="18">
        <v>-226.56211999999999</v>
      </c>
      <c r="BK24" s="18">
        <v>-631.75003000000004</v>
      </c>
      <c r="BL24" s="18">
        <v>-2615.5333900000005</v>
      </c>
      <c r="BM24" s="18">
        <v>54.953339999999997</v>
      </c>
      <c r="BN24" s="18">
        <v>-389.29189000000002</v>
      </c>
      <c r="BO24" s="18">
        <v>96.681759999999869</v>
      </c>
      <c r="BP24" s="18">
        <v>-2369.9528500000019</v>
      </c>
      <c r="BQ24" s="18">
        <v>-239.26192999999981</v>
      </c>
      <c r="BR24" s="18">
        <v>17.33578</v>
      </c>
      <c r="BS24" s="18">
        <v>176.64328</v>
      </c>
      <c r="BT24" s="18">
        <v>129.37652</v>
      </c>
      <c r="BU24" s="18">
        <v>-657.14827999999989</v>
      </c>
      <c r="BV24" s="18">
        <v>-510.25108999999998</v>
      </c>
      <c r="BW24" s="18">
        <v>596.36997999999994</v>
      </c>
      <c r="BX24" s="18">
        <v>-203.31119999999999</v>
      </c>
      <c r="BY24" s="38">
        <v>-234.20474804731145</v>
      </c>
      <c r="BZ24" s="18">
        <v>184.33729164117966</v>
      </c>
      <c r="CA24" s="18">
        <v>199.51952300642654</v>
      </c>
      <c r="CB24" s="18">
        <v>-173.27195772589607</v>
      </c>
      <c r="CC24" s="18">
        <v>-954.52199461096984</v>
      </c>
      <c r="CD24" s="18">
        <v>546.65000032878993</v>
      </c>
      <c r="CE24" s="18">
        <v>128.7940836558318</v>
      </c>
      <c r="CF24" s="18">
        <v>-24.307206019857404</v>
      </c>
      <c r="CG24" s="18">
        <v>-101.30187374360824</v>
      </c>
      <c r="CH24" s="18">
        <v>267.00805853177997</v>
      </c>
      <c r="CI24" s="18">
        <v>379.97989874407813</v>
      </c>
      <c r="CJ24" s="18">
        <v>280.65890515817313</v>
      </c>
      <c r="CK24" s="18">
        <v>280.79454661650647</v>
      </c>
      <c r="CL24" s="18">
        <v>174.37936762936863</v>
      </c>
      <c r="CM24" s="18">
        <v>289.9389026991924</v>
      </c>
      <c r="CN24" s="18">
        <v>-78.371029576195809</v>
      </c>
      <c r="CO24" s="18">
        <v>164.29075199179877</v>
      </c>
      <c r="CP24" s="18">
        <v>623.7730725794346</v>
      </c>
      <c r="CQ24" s="18">
        <v>301.24015578248367</v>
      </c>
      <c r="CR24" s="18">
        <v>208.95927083108327</v>
      </c>
      <c r="CS24" s="18">
        <v>-66.493952496371762</v>
      </c>
      <c r="CT24" s="18">
        <v>304.30045377708444</v>
      </c>
      <c r="CU24" s="18">
        <v>481.88607714112038</v>
      </c>
      <c r="CV24" s="18">
        <v>310.04395036806113</v>
      </c>
      <c r="CW24" s="18">
        <v>310.67047724306116</v>
      </c>
      <c r="CX24" s="18">
        <v>-35.43735842322053</v>
      </c>
      <c r="CY24" s="18">
        <v>324.86230791588594</v>
      </c>
      <c r="CZ24" s="18">
        <v>-31.543408078895403</v>
      </c>
      <c r="DA24" s="18">
        <v>142.1250666061278</v>
      </c>
      <c r="DB24" s="18">
        <v>686.70376023534106</v>
      </c>
      <c r="DC24" s="18">
        <v>353.98104786221643</v>
      </c>
      <c r="DD24" s="18">
        <v>353.98104786221643</v>
      </c>
      <c r="DE24" s="18">
        <v>-11.334811032434455</v>
      </c>
      <c r="DF24" s="18">
        <v>353.98104786221643</v>
      </c>
      <c r="DG24" s="18">
        <v>697.20720695091927</v>
      </c>
      <c r="DH24" s="18">
        <v>354.59558378096648</v>
      </c>
      <c r="DI24" s="18">
        <v>354.78031378096642</v>
      </c>
      <c r="DJ24" s="18">
        <v>355.0281301032914</v>
      </c>
      <c r="DK24" s="18">
        <v>355.58652208245809</v>
      </c>
      <c r="DL24" s="18">
        <v>-9.7293368121927823</v>
      </c>
    </row>
    <row r="25" spans="4:116" ht="8.1" customHeight="1" x14ac:dyDescent="0.25"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9"/>
      <c r="BY25" s="35"/>
    </row>
    <row r="26" spans="4:116" x14ac:dyDescent="0.25">
      <c r="D26" t="s">
        <v>55</v>
      </c>
      <c r="G26" s="17">
        <f t="shared" ref="G26:G30" si="14">AI26</f>
        <v>0</v>
      </c>
      <c r="H26" s="17">
        <f t="shared" ref="H26:R30" si="15">SUMIFS($U26:$DL26,$U$3:$DL$3,"&gt;"&amp;H$2,$U$3:$DL$3,"&lt;="&amp;H$3)</f>
        <v>289.05091999999996</v>
      </c>
      <c r="I26" s="17">
        <f t="shared" si="15"/>
        <v>783.71762999999999</v>
      </c>
      <c r="J26" s="17">
        <f t="shared" si="15"/>
        <v>29045.258330000001</v>
      </c>
      <c r="K26" s="17">
        <f t="shared" si="15"/>
        <v>12175.497330000002</v>
      </c>
      <c r="L26" s="17">
        <f t="shared" si="15"/>
        <v>2779.2443399999984</v>
      </c>
      <c r="M26" s="17">
        <f t="shared" si="15"/>
        <v>0</v>
      </c>
      <c r="N26" s="17">
        <f t="shared" si="15"/>
        <v>46600</v>
      </c>
      <c r="O26" s="17">
        <f t="shared" si="15"/>
        <v>0</v>
      </c>
      <c r="P26" s="17">
        <f t="shared" si="15"/>
        <v>0</v>
      </c>
      <c r="Q26" s="17">
        <f t="shared" si="15"/>
        <v>0</v>
      </c>
      <c r="R26" s="17">
        <f t="shared" si="15"/>
        <v>0</v>
      </c>
      <c r="S26" s="29">
        <f t="shared" ref="S26:S30" si="16">SUM(G26:R26)</f>
        <v>91672.768550000008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289.05091999999996</v>
      </c>
      <c r="AF26" s="17">
        <v>0</v>
      </c>
      <c r="AG26" s="17">
        <v>0</v>
      </c>
      <c r="AH26" s="17">
        <v>0</v>
      </c>
      <c r="AI26" s="17">
        <v>0</v>
      </c>
      <c r="AJ26" s="17">
        <v>9.2518700000000003</v>
      </c>
      <c r="AK26" s="17">
        <v>6.3518800000000004</v>
      </c>
      <c r="AL26" s="17">
        <v>0</v>
      </c>
      <c r="AM26" s="17">
        <v>683.28062</v>
      </c>
      <c r="AN26" s="17">
        <v>0</v>
      </c>
      <c r="AO26" s="17">
        <v>0</v>
      </c>
      <c r="AP26" s="17">
        <v>84.833259999999996</v>
      </c>
      <c r="AQ26" s="17">
        <v>0</v>
      </c>
      <c r="AR26" s="17">
        <v>0</v>
      </c>
      <c r="AS26" s="17">
        <v>0</v>
      </c>
      <c r="AT26" s="17">
        <v>0</v>
      </c>
      <c r="AU26" s="17">
        <v>1286.1306000000002</v>
      </c>
      <c r="AV26" s="17">
        <v>4243.3151500000004</v>
      </c>
      <c r="AW26" s="17">
        <v>2245.2299900000003</v>
      </c>
      <c r="AX26" s="17">
        <v>30.709970000000002</v>
      </c>
      <c r="AY26" s="17">
        <v>6071.11852</v>
      </c>
      <c r="AZ26" s="17">
        <v>57.83419</v>
      </c>
      <c r="BA26" s="17">
        <v>6038.4882099999995</v>
      </c>
      <c r="BB26" s="17">
        <v>2729.0207500000001</v>
      </c>
      <c r="BC26" s="17">
        <v>2776.3393500000002</v>
      </c>
      <c r="BD26" s="17">
        <v>205.39333999999999</v>
      </c>
      <c r="BE26" s="17">
        <v>3361.6782599999997</v>
      </c>
      <c r="BF26" s="17">
        <v>1864.7573200000002</v>
      </c>
      <c r="BG26" s="17">
        <v>261.11583999999999</v>
      </c>
      <c r="BH26" s="17">
        <v>1761.82653</v>
      </c>
      <c r="BI26" s="17">
        <v>1668.3705299999999</v>
      </c>
      <c r="BJ26" s="17">
        <v>149.56192999999999</v>
      </c>
      <c r="BK26" s="17">
        <v>686.50450999999998</v>
      </c>
      <c r="BL26" s="17">
        <v>2638.6366600000001</v>
      </c>
      <c r="BM26" s="17">
        <v>0</v>
      </c>
      <c r="BN26" s="17">
        <v>489.16927000000004</v>
      </c>
      <c r="BO26" s="17">
        <v>1660.6229599999999</v>
      </c>
      <c r="BP26" s="17">
        <v>677.94495999999992</v>
      </c>
      <c r="BQ26" s="17">
        <v>316.98682000000002</v>
      </c>
      <c r="BR26" s="17">
        <v>102.17092</v>
      </c>
      <c r="BS26" s="17">
        <v>0.15</v>
      </c>
      <c r="BT26" s="17">
        <v>484.34821999999997</v>
      </c>
      <c r="BU26" s="17">
        <v>498.96671000000003</v>
      </c>
      <c r="BV26" s="17">
        <v>0.15</v>
      </c>
      <c r="BW26" s="17">
        <v>317.03296999999998</v>
      </c>
      <c r="BX26" s="17">
        <v>274.49569000000002</v>
      </c>
      <c r="BY26" s="36">
        <v>360.30478999999997</v>
      </c>
      <c r="BZ26" s="17">
        <v>29.278433333267547</v>
      </c>
      <c r="CA26" s="17">
        <v>29.278433333267547</v>
      </c>
      <c r="CB26" s="17">
        <v>29.278433333267547</v>
      </c>
      <c r="CC26" s="17">
        <v>653.78974000019582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46600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</row>
    <row r="27" spans="4:116" x14ac:dyDescent="0.25">
      <c r="D27" t="s">
        <v>56</v>
      </c>
      <c r="G27" s="17">
        <f t="shared" si="14"/>
        <v>0</v>
      </c>
      <c r="H27" s="17">
        <f t="shared" si="15"/>
        <v>0</v>
      </c>
      <c r="I27" s="17">
        <f t="shared" si="15"/>
        <v>0</v>
      </c>
      <c r="J27" s="17">
        <f t="shared" si="15"/>
        <v>0</v>
      </c>
      <c r="K27" s="17">
        <f t="shared" si="15"/>
        <v>0</v>
      </c>
      <c r="L27" s="17">
        <f t="shared" si="15"/>
        <v>-1412.2868055873989</v>
      </c>
      <c r="M27" s="17">
        <f t="shared" si="15"/>
        <v>-1353.4885007772841</v>
      </c>
      <c r="N27" s="17">
        <f t="shared" si="15"/>
        <v>-1571.6008263999711</v>
      </c>
      <c r="O27" s="17">
        <f t="shared" si="15"/>
        <v>-1459.0238199999999</v>
      </c>
      <c r="P27" s="17">
        <f t="shared" si="15"/>
        <v>0</v>
      </c>
      <c r="Q27" s="17">
        <f t="shared" si="15"/>
        <v>0</v>
      </c>
      <c r="R27" s="17">
        <f t="shared" si="15"/>
        <v>0</v>
      </c>
      <c r="S27" s="29">
        <f t="shared" si="16"/>
        <v>-5796.3999527646538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-300.84934000000004</v>
      </c>
      <c r="BU27" s="17">
        <v>-128.79025999999999</v>
      </c>
      <c r="BV27" s="17">
        <v>-216.46514999999999</v>
      </c>
      <c r="BW27" s="17">
        <v>-107.18011</v>
      </c>
      <c r="BX27" s="17">
        <v>-107.22878</v>
      </c>
      <c r="BY27" s="36">
        <v>-104.02746</v>
      </c>
      <c r="BZ27" s="17">
        <v>-111.82289927159999</v>
      </c>
      <c r="CA27" s="17">
        <v>-111.89858402176648</v>
      </c>
      <c r="CB27" s="17">
        <v>-111.97426877193298</v>
      </c>
      <c r="CC27" s="17">
        <v>-112.04995352209949</v>
      </c>
      <c r="CD27" s="17">
        <v>-113.74</v>
      </c>
      <c r="CE27" s="17">
        <v>-113.74</v>
      </c>
      <c r="CF27" s="17">
        <v>-113.74</v>
      </c>
      <c r="CG27" s="17">
        <v>-113.48859644539999</v>
      </c>
      <c r="CH27" s="17">
        <v>-113.23654301261135</v>
      </c>
      <c r="CI27" s="17">
        <v>-112.98383802169897</v>
      </c>
      <c r="CJ27" s="17">
        <v>-112.73047978838505</v>
      </c>
      <c r="CK27" s="17">
        <v>-112.47646662403805</v>
      </c>
      <c r="CL27" s="17">
        <v>-112.22179683566117</v>
      </c>
      <c r="CM27" s="17">
        <v>-111.96646872588137</v>
      </c>
      <c r="CN27" s="17">
        <v>-111.71048059293777</v>
      </c>
      <c r="CO27" s="17">
        <v>-111.45383073067052</v>
      </c>
      <c r="CP27" s="17">
        <v>-111.19651742850931</v>
      </c>
      <c r="CQ27" s="17">
        <v>-110.93853897146201</v>
      </c>
      <c r="CR27" s="17">
        <v>-135.91667000000001</v>
      </c>
      <c r="CS27" s="17">
        <v>-135.70276000000001</v>
      </c>
      <c r="CT27" s="17">
        <v>-135.48823999999999</v>
      </c>
      <c r="CU27" s="17">
        <v>-135.27307999999999</v>
      </c>
      <c r="CV27" s="17">
        <v>-135.0573</v>
      </c>
      <c r="CW27" s="17">
        <v>-134.84089</v>
      </c>
      <c r="CX27" s="17">
        <v>-134.62385</v>
      </c>
      <c r="CY27" s="17">
        <v>-134.40618000000001</v>
      </c>
      <c r="CZ27" s="17">
        <v>-134.18787</v>
      </c>
      <c r="DA27" s="17">
        <v>-133.96893</v>
      </c>
      <c r="DB27" s="17">
        <v>-133.74933999999999</v>
      </c>
      <c r="DC27" s="17">
        <v>-133.52912000000001</v>
      </c>
      <c r="DD27" s="17">
        <v>-133.30824999999999</v>
      </c>
      <c r="DE27" s="17">
        <v>-133.08673999999999</v>
      </c>
      <c r="DF27" s="17">
        <v>-132.86457999999999</v>
      </c>
      <c r="DG27" s="17">
        <v>-132.64178000000001</v>
      </c>
      <c r="DH27" s="17">
        <v>-132.41831999999999</v>
      </c>
      <c r="DI27" s="17">
        <v>-132.19422</v>
      </c>
      <c r="DJ27" s="17">
        <v>-131.96946</v>
      </c>
      <c r="DK27" s="17">
        <v>-131.74404000000001</v>
      </c>
      <c r="DL27" s="17">
        <v>-131.51796999999999</v>
      </c>
    </row>
    <row r="28" spans="4:116" x14ac:dyDescent="0.25">
      <c r="D28" t="s">
        <v>57</v>
      </c>
      <c r="G28" s="17">
        <f t="shared" si="14"/>
        <v>0</v>
      </c>
      <c r="H28" s="17">
        <f t="shared" si="15"/>
        <v>0</v>
      </c>
      <c r="I28" s="17">
        <f t="shared" si="15"/>
        <v>0</v>
      </c>
      <c r="J28" s="17">
        <f t="shared" si="15"/>
        <v>0</v>
      </c>
      <c r="K28" s="17">
        <f t="shared" si="15"/>
        <v>0</v>
      </c>
      <c r="L28" s="17">
        <f t="shared" si="15"/>
        <v>0</v>
      </c>
      <c r="M28" s="17">
        <f t="shared" si="15"/>
        <v>-983.93909922271575</v>
      </c>
      <c r="N28" s="17">
        <f t="shared" si="15"/>
        <v>-942.9368936000285</v>
      </c>
      <c r="O28" s="17">
        <f t="shared" si="15"/>
        <v>-842.77919999999995</v>
      </c>
      <c r="P28" s="17">
        <f t="shared" si="15"/>
        <v>0</v>
      </c>
      <c r="Q28" s="17">
        <f t="shared" si="15"/>
        <v>0</v>
      </c>
      <c r="R28" s="17">
        <f t="shared" si="15"/>
        <v>0</v>
      </c>
      <c r="S28" s="29">
        <f t="shared" si="16"/>
        <v>-2769.6551928227441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36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-97.254760000000005</v>
      </c>
      <c r="CG28" s="17">
        <v>-97.506163554600022</v>
      </c>
      <c r="CH28" s="17">
        <v>-97.758216987388664</v>
      </c>
      <c r="CI28" s="17">
        <v>-98.010921978301027</v>
      </c>
      <c r="CJ28" s="17">
        <v>-98.26428021161496</v>
      </c>
      <c r="CK28" s="17">
        <v>-98.51829337596196</v>
      </c>
      <c r="CL28" s="17">
        <v>-98.772963164338847</v>
      </c>
      <c r="CM28" s="17">
        <v>-99.028291274118644</v>
      </c>
      <c r="CN28" s="17">
        <v>-99.284279407062229</v>
      </c>
      <c r="CO28" s="17">
        <v>-99.540929269329482</v>
      </c>
      <c r="CP28" s="17">
        <v>-99.798242571490704</v>
      </c>
      <c r="CQ28" s="17">
        <v>-100.056221028538</v>
      </c>
      <c r="CR28" s="17">
        <v>-73.338149999999985</v>
      </c>
      <c r="CS28" s="17">
        <v>-73.552059999999983</v>
      </c>
      <c r="CT28" s="17">
        <v>-73.766580000000005</v>
      </c>
      <c r="CU28" s="17">
        <v>-73.981740000000002</v>
      </c>
      <c r="CV28" s="17">
        <v>-74.197519999999997</v>
      </c>
      <c r="CW28" s="17">
        <v>-74.413929999999993</v>
      </c>
      <c r="CX28" s="17">
        <v>-74.630969999999991</v>
      </c>
      <c r="CY28" s="17">
        <v>-74.848639999999989</v>
      </c>
      <c r="CZ28" s="17">
        <v>-75.066949999999991</v>
      </c>
      <c r="DA28" s="17">
        <v>-75.285889999999995</v>
      </c>
      <c r="DB28" s="17">
        <v>-75.505480000000006</v>
      </c>
      <c r="DC28" s="17">
        <v>-75.725699999999989</v>
      </c>
      <c r="DD28" s="17">
        <v>-75.946570000000008</v>
      </c>
      <c r="DE28" s="17">
        <v>-76.168080000000003</v>
      </c>
      <c r="DF28" s="17">
        <v>-76.390240000000006</v>
      </c>
      <c r="DG28" s="17">
        <v>-76.613039999999984</v>
      </c>
      <c r="DH28" s="17">
        <v>-76.836500000000001</v>
      </c>
      <c r="DI28" s="17">
        <v>-77.060599999999994</v>
      </c>
      <c r="DJ28" s="17">
        <v>-77.285359999999997</v>
      </c>
      <c r="DK28" s="17">
        <v>-77.510779999999983</v>
      </c>
      <c r="DL28" s="17">
        <v>-77.736850000000004</v>
      </c>
    </row>
    <row r="29" spans="4:116" x14ac:dyDescent="0.25">
      <c r="D29" t="s">
        <v>58</v>
      </c>
      <c r="G29" s="17">
        <f t="shared" si="14"/>
        <v>-11.76967</v>
      </c>
      <c r="H29" s="17">
        <f t="shared" si="15"/>
        <v>-289.05092000000002</v>
      </c>
      <c r="I29" s="17">
        <f t="shared" si="15"/>
        <v>-783.71762999999999</v>
      </c>
      <c r="J29" s="17">
        <f t="shared" si="15"/>
        <v>0</v>
      </c>
      <c r="K29" s="17">
        <f t="shared" si="15"/>
        <v>0</v>
      </c>
      <c r="L29" s="17">
        <f t="shared" si="15"/>
        <v>0</v>
      </c>
      <c r="M29" s="17">
        <f t="shared" si="15"/>
        <v>0</v>
      </c>
      <c r="N29" s="17">
        <f t="shared" si="15"/>
        <v>-42816.206437177272</v>
      </c>
      <c r="O29" s="17">
        <f t="shared" si="15"/>
        <v>0</v>
      </c>
      <c r="P29" s="17">
        <f t="shared" si="15"/>
        <v>0</v>
      </c>
      <c r="Q29" s="17">
        <f t="shared" si="15"/>
        <v>0</v>
      </c>
      <c r="R29" s="17">
        <f t="shared" si="15"/>
        <v>0</v>
      </c>
      <c r="S29" s="29">
        <f t="shared" si="16"/>
        <v>-43900.744657177274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-219.40931</v>
      </c>
      <c r="AE29" s="17">
        <v>0</v>
      </c>
      <c r="AF29" s="17">
        <v>-24.380610000000001</v>
      </c>
      <c r="AG29" s="17">
        <v>-45.261000000000003</v>
      </c>
      <c r="AH29" s="17">
        <v>0</v>
      </c>
      <c r="AI29" s="17">
        <v>-11.76967</v>
      </c>
      <c r="AJ29" s="17">
        <v>0</v>
      </c>
      <c r="AK29" s="17">
        <v>0</v>
      </c>
      <c r="AL29" s="17">
        <v>-13.792680000000001</v>
      </c>
      <c r="AM29" s="17">
        <v>0</v>
      </c>
      <c r="AN29" s="17">
        <v>-599.01820999999995</v>
      </c>
      <c r="AO29" s="17">
        <v>-124.29146</v>
      </c>
      <c r="AP29" s="17">
        <v>0</v>
      </c>
      <c r="AQ29" s="17">
        <v>-16.230090000000001</v>
      </c>
      <c r="AR29" s="17">
        <v>-18.61552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36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-42816.206437177272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</row>
    <row r="30" spans="4:116" x14ac:dyDescent="0.25">
      <c r="D30" t="s">
        <v>59</v>
      </c>
      <c r="G30" s="17">
        <f t="shared" si="14"/>
        <v>0</v>
      </c>
      <c r="H30" s="17">
        <f t="shared" si="15"/>
        <v>0</v>
      </c>
      <c r="I30" s="17">
        <f t="shared" si="15"/>
        <v>0</v>
      </c>
      <c r="J30" s="17">
        <f t="shared" si="15"/>
        <v>0</v>
      </c>
      <c r="K30" s="17">
        <f t="shared" si="15"/>
        <v>0</v>
      </c>
      <c r="L30" s="17">
        <f t="shared" si="15"/>
        <v>0</v>
      </c>
      <c r="M30" s="17">
        <f t="shared" si="15"/>
        <v>0</v>
      </c>
      <c r="N30" s="17">
        <f t="shared" si="15"/>
        <v>-466</v>
      </c>
      <c r="O30" s="17">
        <f t="shared" si="15"/>
        <v>0</v>
      </c>
      <c r="P30" s="17">
        <f t="shared" si="15"/>
        <v>0</v>
      </c>
      <c r="Q30" s="17">
        <f t="shared" si="15"/>
        <v>0</v>
      </c>
      <c r="R30" s="17">
        <f t="shared" si="15"/>
        <v>0</v>
      </c>
      <c r="S30" s="29">
        <f t="shared" si="16"/>
        <v>-466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36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v>0</v>
      </c>
      <c r="CH30" s="17">
        <v>0</v>
      </c>
      <c r="CI30" s="17">
        <v>0</v>
      </c>
      <c r="CJ30" s="17">
        <v>0</v>
      </c>
      <c r="CK30" s="17">
        <v>0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7">
        <v>-466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</row>
    <row r="31" spans="4:116" ht="8.1" customHeight="1" x14ac:dyDescent="0.25"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9"/>
      <c r="BY31" s="35"/>
    </row>
    <row r="32" spans="4:116" x14ac:dyDescent="0.25">
      <c r="D32" t="s">
        <v>60</v>
      </c>
      <c r="G32" s="17">
        <f t="shared" ref="G32" si="17">AI32</f>
        <v>0</v>
      </c>
      <c r="H32" s="17">
        <f t="shared" ref="H32:R32" si="18">SUMIFS($U32:$DL32,$U$3:$DL$3,"&gt;"&amp;H$2,$U$3:$DL$3,"&lt;="&amp;H$3)</f>
        <v>0</v>
      </c>
      <c r="I32" s="17">
        <f t="shared" si="18"/>
        <v>0</v>
      </c>
      <c r="J32" s="17">
        <f t="shared" si="18"/>
        <v>0</v>
      </c>
      <c r="K32" s="17">
        <f t="shared" si="18"/>
        <v>0</v>
      </c>
      <c r="L32" s="17">
        <f t="shared" si="18"/>
        <v>-1412.2868055873989</v>
      </c>
      <c r="M32" s="17">
        <f t="shared" si="18"/>
        <v>-2337.4276</v>
      </c>
      <c r="N32" s="17">
        <f t="shared" si="18"/>
        <v>-2514.5377200000007</v>
      </c>
      <c r="O32" s="17">
        <f t="shared" si="18"/>
        <v>-2301.8030200000007</v>
      </c>
      <c r="P32" s="17">
        <f t="shared" si="18"/>
        <v>0</v>
      </c>
      <c r="Q32" s="17">
        <f t="shared" si="18"/>
        <v>0</v>
      </c>
      <c r="R32" s="17">
        <f t="shared" si="18"/>
        <v>0</v>
      </c>
      <c r="S32" s="29">
        <f t="shared" ref="S32" si="19">SUM(G32:R32)</f>
        <v>-8566.0551455874011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-300.84934000000004</v>
      </c>
      <c r="BU32" s="17">
        <v>-128.79025999999999</v>
      </c>
      <c r="BV32" s="17">
        <v>-216.46514999999999</v>
      </c>
      <c r="BW32" s="17">
        <v>-107.18011</v>
      </c>
      <c r="BX32" s="17">
        <v>-107.22878</v>
      </c>
      <c r="BY32" s="36">
        <v>-104.02746</v>
      </c>
      <c r="BZ32" s="17">
        <v>-111.82289927159999</v>
      </c>
      <c r="CA32" s="17">
        <v>-111.89858402176648</v>
      </c>
      <c r="CB32" s="17">
        <v>-111.97426877193298</v>
      </c>
      <c r="CC32" s="17">
        <v>-112.04995352209949</v>
      </c>
      <c r="CD32" s="17">
        <v>-113.74</v>
      </c>
      <c r="CE32" s="17">
        <v>-113.74</v>
      </c>
      <c r="CF32" s="17">
        <v>-210.99475999999999</v>
      </c>
      <c r="CG32" s="17">
        <v>-210.99476000000001</v>
      </c>
      <c r="CH32" s="17">
        <v>-210.99476000000001</v>
      </c>
      <c r="CI32" s="17">
        <v>-210.99475999999999</v>
      </c>
      <c r="CJ32" s="17">
        <v>-210.99476000000001</v>
      </c>
      <c r="CK32" s="17">
        <v>-210.99476000000001</v>
      </c>
      <c r="CL32" s="17">
        <v>-210.99476000000001</v>
      </c>
      <c r="CM32" s="17">
        <v>-210.99476000000001</v>
      </c>
      <c r="CN32" s="17">
        <v>-210.99475999999999</v>
      </c>
      <c r="CO32" s="17">
        <v>-210.99475999999999</v>
      </c>
      <c r="CP32" s="17">
        <v>-210.99476000000001</v>
      </c>
      <c r="CQ32" s="17">
        <v>-210.99476000000001</v>
      </c>
      <c r="CR32" s="17">
        <v>-209.25482</v>
      </c>
      <c r="CS32" s="17">
        <v>-209.25482</v>
      </c>
      <c r="CT32" s="17">
        <v>-209.25482</v>
      </c>
      <c r="CU32" s="17">
        <v>-209.25482</v>
      </c>
      <c r="CV32" s="17">
        <v>-209.25482</v>
      </c>
      <c r="CW32" s="17">
        <v>-209.25482</v>
      </c>
      <c r="CX32" s="17">
        <v>-209.25482</v>
      </c>
      <c r="CY32" s="17">
        <v>-209.25482</v>
      </c>
      <c r="CZ32" s="17">
        <v>-209.25482</v>
      </c>
      <c r="DA32" s="17">
        <v>-209.25482</v>
      </c>
      <c r="DB32" s="17">
        <v>-209.25482</v>
      </c>
      <c r="DC32" s="17">
        <v>-209.25482</v>
      </c>
      <c r="DD32" s="17">
        <v>-209.25482</v>
      </c>
      <c r="DE32" s="17">
        <v>-209.25482</v>
      </c>
      <c r="DF32" s="17">
        <v>-209.25482</v>
      </c>
      <c r="DG32" s="17">
        <v>-209.25482</v>
      </c>
      <c r="DH32" s="17">
        <v>-209.25482</v>
      </c>
      <c r="DI32" s="17">
        <v>-209.25482</v>
      </c>
      <c r="DJ32" s="17">
        <v>-209.25482</v>
      </c>
      <c r="DK32" s="17">
        <v>-209.25482</v>
      </c>
      <c r="DL32" s="17">
        <v>-209.25482</v>
      </c>
    </row>
    <row r="33" spans="4:116" s="19" customFormat="1" x14ac:dyDescent="0.25">
      <c r="D33" s="19" t="s">
        <v>64</v>
      </c>
      <c r="G33" s="20">
        <f>IFERROR(SUM(G8)/-SUM(G32),0)</f>
        <v>0</v>
      </c>
      <c r="H33" s="20">
        <f t="shared" ref="H33:R33" si="20">IFERROR(SUM(H8)/-SUM(H32),0)</f>
        <v>0</v>
      </c>
      <c r="I33" s="20">
        <f t="shared" si="20"/>
        <v>0</v>
      </c>
      <c r="J33" s="20">
        <f t="shared" si="20"/>
        <v>0</v>
      </c>
      <c r="K33" s="20">
        <f t="shared" si="20"/>
        <v>0</v>
      </c>
      <c r="L33" s="20">
        <f t="shared" si="20"/>
        <v>0.59159696826629737</v>
      </c>
      <c r="M33" s="20">
        <f t="shared" si="20"/>
        <v>1.1470465148320512</v>
      </c>
      <c r="N33" s="20">
        <f t="shared" si="20"/>
        <v>1.2465599754715246</v>
      </c>
      <c r="O33" s="20">
        <f t="shared" si="20"/>
        <v>1.4170326128152249</v>
      </c>
      <c r="P33" s="20">
        <f t="shared" si="20"/>
        <v>0</v>
      </c>
      <c r="Q33" s="20">
        <f t="shared" si="20"/>
        <v>0</v>
      </c>
      <c r="R33" s="20">
        <f t="shared" si="20"/>
        <v>0</v>
      </c>
      <c r="S33" s="25"/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1.0590961575651119</v>
      </c>
      <c r="BI33" s="20">
        <v>0.28559546187083312</v>
      </c>
      <c r="BJ33" s="20">
        <v>0.44010351262701602</v>
      </c>
      <c r="BK33" s="20">
        <v>0.54587192951149976</v>
      </c>
      <c r="BL33" s="20">
        <v>0.65999443076811659</v>
      </c>
      <c r="BM33" s="20">
        <v>0.55508185390201481</v>
      </c>
      <c r="BN33" s="20">
        <v>0.68863075689516118</v>
      </c>
      <c r="BO33" s="20">
        <v>0.78555062350222804</v>
      </c>
      <c r="BP33" s="20">
        <v>0.4571303759537178</v>
      </c>
      <c r="BQ33" s="20">
        <v>0.59159696826629737</v>
      </c>
      <c r="BR33" s="20">
        <v>0.69110807904172122</v>
      </c>
      <c r="BS33" s="20">
        <v>0.774441554616349</v>
      </c>
      <c r="BT33" s="20">
        <v>0.95461322215930988</v>
      </c>
      <c r="BU33" s="20">
        <v>1.0216889325616512</v>
      </c>
      <c r="BV33" s="20">
        <v>1.1151905249782184</v>
      </c>
      <c r="BW33" s="20">
        <v>1.1449380048463438</v>
      </c>
      <c r="BX33" s="20">
        <v>1.1586788991071153</v>
      </c>
      <c r="BY33" s="39">
        <v>1.2536947304353396</v>
      </c>
      <c r="BZ33" s="20">
        <v>1.2300142547705186</v>
      </c>
      <c r="CA33" s="20">
        <v>1.2024457556146477</v>
      </c>
      <c r="CB33" s="20">
        <v>1.1795601030533736</v>
      </c>
      <c r="CC33" s="20">
        <v>1.1470465148320512</v>
      </c>
      <c r="CD33" s="20">
        <v>1.1171940432185117</v>
      </c>
      <c r="CE33" s="20">
        <v>1.0882224230181929</v>
      </c>
      <c r="CF33" s="20">
        <v>1.1040980745836697</v>
      </c>
      <c r="CG33" s="20">
        <v>1.1190809831739728</v>
      </c>
      <c r="CH33" s="20">
        <v>1.1349896147859437</v>
      </c>
      <c r="CI33" s="20">
        <v>1.1476994007332579</v>
      </c>
      <c r="CJ33" s="20">
        <v>1.1604324865163134</v>
      </c>
      <c r="CK33" s="20">
        <v>1.1733829890784468</v>
      </c>
      <c r="CL33" s="20">
        <v>1.1891286504602823</v>
      </c>
      <c r="CM33" s="20">
        <v>1.2041739103684064</v>
      </c>
      <c r="CN33" s="20">
        <v>1.2241959998622567</v>
      </c>
      <c r="CO33" s="20">
        <v>1.2465599754715246</v>
      </c>
      <c r="CP33" s="20">
        <v>1.2689549221171661</v>
      </c>
      <c r="CQ33" s="20">
        <v>1.2913809041797111</v>
      </c>
      <c r="CR33" s="20">
        <v>1.3116767583897675</v>
      </c>
      <c r="CS33" s="20">
        <v>1.3343169758354025</v>
      </c>
      <c r="CT33" s="20">
        <v>1.354612830045459</v>
      </c>
      <c r="CU33" s="20">
        <v>1.3728064472960111</v>
      </c>
      <c r="CV33" s="20">
        <v>1.391005910125771</v>
      </c>
      <c r="CW33" s="20">
        <v>1.409024765556619</v>
      </c>
      <c r="CX33" s="20">
        <v>1.4215722628657343</v>
      </c>
      <c r="CY33" s="20">
        <v>1.4341197601748494</v>
      </c>
      <c r="CZ33" s="20">
        <v>1.4431345633216732</v>
      </c>
      <c r="DA33" s="20">
        <v>1.4469998432472821</v>
      </c>
      <c r="DB33" s="20">
        <v>1.4508651231728906</v>
      </c>
      <c r="DC33" s="20">
        <v>1.4547304030984993</v>
      </c>
      <c r="DD33" s="20">
        <v>1.458595683024108</v>
      </c>
      <c r="DE33" s="20">
        <v>1.4588399514333683</v>
      </c>
      <c r="DF33" s="20">
        <v>1.462705231358977</v>
      </c>
      <c r="DG33" s="20">
        <v>1.4665705112845857</v>
      </c>
      <c r="DH33" s="20">
        <v>1.4634100430715071</v>
      </c>
      <c r="DI33" s="20">
        <v>1.4602495748584285</v>
      </c>
      <c r="DJ33" s="20">
        <v>1.457091132800985</v>
      </c>
      <c r="DK33" s="20">
        <v>1.4606397614806932</v>
      </c>
      <c r="DL33" s="20">
        <v>1.4605673786440525</v>
      </c>
    </row>
    <row r="34" spans="4:116" ht="8.1" customHeight="1" x14ac:dyDescent="0.25">
      <c r="S34" s="23"/>
      <c r="BY34" s="35"/>
    </row>
    <row r="35" spans="4:116" s="26" customFormat="1" x14ac:dyDescent="0.25">
      <c r="D35" s="26" t="s">
        <v>61</v>
      </c>
      <c r="G35" s="18">
        <f t="shared" ref="G35:G37" si="21">AI35</f>
        <v>0</v>
      </c>
      <c r="H35" s="18">
        <f t="shared" ref="H35:R37" si="22">SUMIFS($U35:$DL35,$U$3:$DL$3,"&gt;"&amp;H$2,$U$3:$DL$3,"&lt;="&amp;H$3)</f>
        <v>-3615.2878700000001</v>
      </c>
      <c r="I35" s="18">
        <f t="shared" si="22"/>
        <v>-9348.088459999999</v>
      </c>
      <c r="J35" s="18">
        <f t="shared" si="22"/>
        <v>-3264.4636199999986</v>
      </c>
      <c r="K35" s="18">
        <f t="shared" si="22"/>
        <v>445.33847999999739</v>
      </c>
      <c r="L35" s="18">
        <f t="shared" si="22"/>
        <v>-62.169361323971657</v>
      </c>
      <c r="M35" s="18">
        <f t="shared" si="22"/>
        <v>-28.913193984142353</v>
      </c>
      <c r="N35" s="18">
        <f t="shared" si="22"/>
        <v>3677.6419560685895</v>
      </c>
      <c r="O35" s="18">
        <f t="shared" si="22"/>
        <v>1542.9774926759646</v>
      </c>
      <c r="P35" s="18">
        <f t="shared" si="22"/>
        <v>0</v>
      </c>
      <c r="Q35" s="18">
        <f t="shared" si="22"/>
        <v>0</v>
      </c>
      <c r="R35" s="18">
        <f t="shared" si="22"/>
        <v>0</v>
      </c>
      <c r="S35" s="32">
        <f t="shared" ref="S35:S37" si="23">SUM(G35:R35)</f>
        <v>-10652.964576563561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-3284.8042</v>
      </c>
      <c r="AE35" s="27">
        <v>-5.6843418860808015E-14</v>
      </c>
      <c r="AF35" s="27">
        <v>-61.345050000000086</v>
      </c>
      <c r="AG35" s="27">
        <v>-269.13862</v>
      </c>
      <c r="AH35" s="27">
        <v>0</v>
      </c>
      <c r="AI35" s="27">
        <v>0</v>
      </c>
      <c r="AJ35" s="27">
        <v>-118.12744000000001</v>
      </c>
      <c r="AK35" s="27">
        <v>-244.70588000000001</v>
      </c>
      <c r="AL35" s="27">
        <v>-15.294120000000003</v>
      </c>
      <c r="AM35" s="27">
        <v>0</v>
      </c>
      <c r="AN35" s="27">
        <v>-850.00009</v>
      </c>
      <c r="AO35" s="27">
        <v>-3302.1404399999997</v>
      </c>
      <c r="AP35" s="27">
        <v>0</v>
      </c>
      <c r="AQ35" s="27">
        <v>0</v>
      </c>
      <c r="AR35" s="27">
        <v>-2338.58068</v>
      </c>
      <c r="AS35" s="27">
        <v>-2479.23981</v>
      </c>
      <c r="AT35" s="27">
        <v>-1890.5083900000002</v>
      </c>
      <c r="AU35" s="27">
        <v>-670.73916999999983</v>
      </c>
      <c r="AV35" s="27">
        <v>1925.5491299999999</v>
      </c>
      <c r="AW35" s="27">
        <v>-1904.0747500000002</v>
      </c>
      <c r="AX35" s="27">
        <v>-1.5874399999999973</v>
      </c>
      <c r="AY35" s="27">
        <v>-16.055049999999028</v>
      </c>
      <c r="AZ35" s="27">
        <v>-2.921369999999996</v>
      </c>
      <c r="BA35" s="27">
        <v>16.751839999999902</v>
      </c>
      <c r="BB35" s="27">
        <v>-14.847499999999854</v>
      </c>
      <c r="BC35" s="27">
        <v>2394.7902400000003</v>
      </c>
      <c r="BD35" s="27">
        <v>-3088.9125499999996</v>
      </c>
      <c r="BE35" s="27">
        <v>-11.908610000000408</v>
      </c>
      <c r="BF35" s="27">
        <v>-5.8471799999997529</v>
      </c>
      <c r="BG35" s="27">
        <v>-20.253770000000031</v>
      </c>
      <c r="BH35" s="27">
        <v>24.925589999999829</v>
      </c>
      <c r="BI35" s="27">
        <v>147.80384000000004</v>
      </c>
      <c r="BJ35" s="27">
        <v>-77.000190000000003</v>
      </c>
      <c r="BK35" s="27">
        <v>54.754479999999944</v>
      </c>
      <c r="BL35" s="27">
        <v>23.103269999999611</v>
      </c>
      <c r="BM35" s="27">
        <v>54.953339999999997</v>
      </c>
      <c r="BN35" s="27">
        <v>99.877380000000016</v>
      </c>
      <c r="BO35" s="27">
        <v>1757.3047199999999</v>
      </c>
      <c r="BP35" s="27">
        <v>-1692.0078900000021</v>
      </c>
      <c r="BQ35" s="27">
        <v>77.724890000000215</v>
      </c>
      <c r="BR35" s="27">
        <v>119.5067</v>
      </c>
      <c r="BS35" s="27">
        <v>176.79328000000001</v>
      </c>
      <c r="BT35" s="27">
        <v>312.87539999999996</v>
      </c>
      <c r="BU35" s="27">
        <v>-286.97182999999984</v>
      </c>
      <c r="BV35" s="27">
        <v>-726.56623999999999</v>
      </c>
      <c r="BW35" s="27">
        <v>806.22283999999991</v>
      </c>
      <c r="BX35" s="27">
        <v>-36.044289999999961</v>
      </c>
      <c r="BY35" s="40">
        <v>22.072581952688509</v>
      </c>
      <c r="BZ35" s="27">
        <v>101.79282570284721</v>
      </c>
      <c r="CA35" s="27">
        <v>116.8993723179276</v>
      </c>
      <c r="CB35" s="27">
        <v>-255.9677931645615</v>
      </c>
      <c r="CC35" s="27">
        <v>-412.78220813287351</v>
      </c>
      <c r="CD35" s="27">
        <v>432.91000032878992</v>
      </c>
      <c r="CE35" s="27">
        <v>15.054083655831803</v>
      </c>
      <c r="CF35" s="27">
        <v>-235.30196601985742</v>
      </c>
      <c r="CG35" s="27">
        <v>-312.29663374360825</v>
      </c>
      <c r="CH35" s="27">
        <v>56.013298531779952</v>
      </c>
      <c r="CI35" s="27">
        <v>168.98513874407814</v>
      </c>
      <c r="CJ35" s="27">
        <v>69.664145158173113</v>
      </c>
      <c r="CK35" s="27">
        <v>69.799786616506466</v>
      </c>
      <c r="CL35" s="27">
        <v>-36.615392370631383</v>
      </c>
      <c r="CM35" s="27">
        <v>78.944142699192369</v>
      </c>
      <c r="CN35" s="27">
        <v>-289.36578957619582</v>
      </c>
      <c r="CO35" s="27">
        <v>-46.704008008201228</v>
      </c>
      <c r="CP35" s="27">
        <v>412.77831257943456</v>
      </c>
      <c r="CQ35" s="27">
        <v>3408.0389586052188</v>
      </c>
      <c r="CR35" s="27">
        <v>-0.29554916891672178</v>
      </c>
      <c r="CS35" s="27">
        <v>-275.74877249637177</v>
      </c>
      <c r="CT35" s="27">
        <v>95.045633777084447</v>
      </c>
      <c r="CU35" s="27">
        <v>272.63125714112039</v>
      </c>
      <c r="CV35" s="27">
        <v>100.78913036806114</v>
      </c>
      <c r="CW35" s="27">
        <v>101.41565724306116</v>
      </c>
      <c r="CX35" s="27">
        <v>-244.69217842322053</v>
      </c>
      <c r="CY35" s="27">
        <v>115.60748791588594</v>
      </c>
      <c r="CZ35" s="27">
        <v>-240.79822807889539</v>
      </c>
      <c r="DA35" s="27">
        <v>-67.129753393872193</v>
      </c>
      <c r="DB35" s="27">
        <v>477.44894023534107</v>
      </c>
      <c r="DC35" s="27">
        <v>144.72622786221643</v>
      </c>
      <c r="DD35" s="27">
        <v>144.72622786221643</v>
      </c>
      <c r="DE35" s="27">
        <v>-220.58963103243445</v>
      </c>
      <c r="DF35" s="27">
        <v>144.72622786221643</v>
      </c>
      <c r="DG35" s="27">
        <v>487.95238695091928</v>
      </c>
      <c r="DH35" s="27">
        <v>145.34076378096648</v>
      </c>
      <c r="DI35" s="27">
        <v>145.52549378096643</v>
      </c>
      <c r="DJ35" s="27">
        <v>145.77331010329141</v>
      </c>
      <c r="DK35" s="27">
        <v>146.33170208245809</v>
      </c>
      <c r="DL35" s="27">
        <v>-218.98415681219277</v>
      </c>
    </row>
    <row r="36" spans="4:116" x14ac:dyDescent="0.25">
      <c r="D36" t="s">
        <v>62</v>
      </c>
      <c r="G36" s="17">
        <f t="shared" si="21"/>
        <v>6.5480953992391729E-16</v>
      </c>
      <c r="H36" s="17">
        <f t="shared" ca="1" si="22"/>
        <v>-3.0559021979570386E-13</v>
      </c>
      <c r="I36" s="17">
        <f t="shared" ca="1" si="22"/>
        <v>-16.922050000000254</v>
      </c>
      <c r="J36" s="17">
        <f t="shared" ca="1" si="22"/>
        <v>-39.213000000001173</v>
      </c>
      <c r="K36" s="17">
        <f t="shared" ca="1" si="22"/>
        <v>-445.33847999999875</v>
      </c>
      <c r="L36" s="17">
        <f t="shared" ca="1" si="22"/>
        <v>-477.77763867602846</v>
      </c>
      <c r="M36" s="17">
        <f t="shared" ca="1" si="22"/>
        <v>908.52984688132722</v>
      </c>
      <c r="N36" s="17">
        <f t="shared" ca="1" si="22"/>
        <v>7.7339937748038494</v>
      </c>
      <c r="O36" s="17">
        <f t="shared" ca="1" si="22"/>
        <v>-510.13352735365891</v>
      </c>
      <c r="P36" s="17">
        <f t="shared" ca="1" si="22"/>
        <v>0</v>
      </c>
      <c r="Q36" s="17">
        <f t="shared" ca="1" si="22"/>
        <v>0</v>
      </c>
      <c r="R36" s="17">
        <f t="shared" ca="1" si="22"/>
        <v>0</v>
      </c>
      <c r="S36" s="29">
        <f t="shared" ca="1" si="23"/>
        <v>-573.12085537355688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-4.1018211049959065E-13</v>
      </c>
      <c r="AE36" s="21">
        <v>1.9099388737231494E-14</v>
      </c>
      <c r="AF36" s="21">
        <v>5.638867150992155E-14</v>
      </c>
      <c r="AG36" s="21">
        <v>2.9103830456733704E-14</v>
      </c>
      <c r="AH36" s="21">
        <v>0</v>
      </c>
      <c r="AI36" s="21">
        <v>6.5480953992391729E-16</v>
      </c>
      <c r="AJ36" s="21">
        <v>0</v>
      </c>
      <c r="AK36" s="21">
        <v>0</v>
      </c>
      <c r="AL36" s="21">
        <v>1.8189894035458565E-15</v>
      </c>
      <c r="AM36" s="21">
        <v>2.7939650593111763E-14</v>
      </c>
      <c r="AN36" s="21">
        <v>3.143219018397758E-14</v>
      </c>
      <c r="AO36" s="21">
        <v>1.3038459201197839E-13</v>
      </c>
      <c r="AP36" s="21">
        <v>-2.3305801732931287E-15</v>
      </c>
      <c r="AQ36" s="21">
        <v>0</v>
      </c>
      <c r="AR36" s="21">
        <v>-49.749310000000222</v>
      </c>
      <c r="AS36" s="21">
        <v>32.827259999999775</v>
      </c>
      <c r="AT36" s="21">
        <v>-700.68027000000006</v>
      </c>
      <c r="AU36" s="21">
        <v>670.79416999999989</v>
      </c>
      <c r="AV36" s="21">
        <v>-1925.5491299999999</v>
      </c>
      <c r="AW36" s="21">
        <v>1904.07475</v>
      </c>
      <c r="AX36" s="21">
        <v>1.5874399999999986</v>
      </c>
      <c r="AY36" s="21">
        <v>16.055049999999813</v>
      </c>
      <c r="AZ36" s="21">
        <v>2.9213699999999951</v>
      </c>
      <c r="BA36" s="21">
        <v>-16.751840000000783</v>
      </c>
      <c r="BB36" s="21">
        <v>14.8475</v>
      </c>
      <c r="BC36" s="21">
        <v>-2394.7902400000003</v>
      </c>
      <c r="BD36" s="21">
        <v>2376.3695899999998</v>
      </c>
      <c r="BE36" s="21">
        <v>11.908610000000335</v>
      </c>
      <c r="BF36" s="21">
        <v>5.847179999999935</v>
      </c>
      <c r="BG36" s="21">
        <v>20.253770000000017</v>
      </c>
      <c r="BH36" s="21">
        <v>-24.925590000000085</v>
      </c>
      <c r="BI36" s="21">
        <v>-147.80384000000009</v>
      </c>
      <c r="BJ36" s="21">
        <v>77.000190000000003</v>
      </c>
      <c r="BK36" s="21">
        <v>-54.75447999999998</v>
      </c>
      <c r="BL36" s="21">
        <v>-23.103270000000485</v>
      </c>
      <c r="BM36" s="21">
        <v>-54.953340000000026</v>
      </c>
      <c r="BN36" s="21">
        <v>-99.877380000000002</v>
      </c>
      <c r="BO36" s="21">
        <v>-1757.3047199999999</v>
      </c>
      <c r="BP36" s="21">
        <v>1692.0078900000021</v>
      </c>
      <c r="BQ36" s="21">
        <v>-77.724890000000187</v>
      </c>
      <c r="BR36" s="21">
        <v>-119.50670000000001</v>
      </c>
      <c r="BS36" s="21">
        <v>-176.79328000000001</v>
      </c>
      <c r="BT36" s="21">
        <v>-312.87539999999996</v>
      </c>
      <c r="BU36" s="21">
        <v>-252.97517000000011</v>
      </c>
      <c r="BV36" s="21">
        <v>726.56623999999999</v>
      </c>
      <c r="BW36" s="21">
        <v>-806.22284000000002</v>
      </c>
      <c r="BX36" s="21">
        <v>36.044289999999918</v>
      </c>
      <c r="BY36" s="41">
        <v>-22.072581952688495</v>
      </c>
      <c r="BZ36" s="21">
        <v>-101.79282570284721</v>
      </c>
      <c r="CA36" s="21">
        <v>-116.8993723179276</v>
      </c>
      <c r="CB36" s="21">
        <v>255.9677931645615</v>
      </c>
      <c r="CC36" s="21">
        <v>412.78220813287351</v>
      </c>
      <c r="CD36" s="21">
        <v>-432.91000032878992</v>
      </c>
      <c r="CE36" s="21">
        <v>862.16116900481904</v>
      </c>
      <c r="CF36" s="21">
        <v>235.30196601985739</v>
      </c>
      <c r="CG36" s="21">
        <v>312.2966337436086</v>
      </c>
      <c r="CH36" s="21">
        <v>-56.013298531779952</v>
      </c>
      <c r="CI36" s="21">
        <v>-168.98513874407814</v>
      </c>
      <c r="CJ36" s="21">
        <v>-69.664145158173113</v>
      </c>
      <c r="CK36" s="21">
        <v>-69.799786616506452</v>
      </c>
      <c r="CL36" s="21">
        <v>36.615392370631383</v>
      </c>
      <c r="CM36" s="21">
        <v>-78.944142699192383</v>
      </c>
      <c r="CN36" s="21">
        <v>289.36578957619577</v>
      </c>
      <c r="CO36" s="21">
        <v>46.704008008201214</v>
      </c>
      <c r="CP36" s="21">
        <v>-412.77831257943456</v>
      </c>
      <c r="CQ36" s="21">
        <v>-16.500365625863765</v>
      </c>
      <c r="CR36" s="21">
        <v>0.29554916891672178</v>
      </c>
      <c r="CS36" s="21">
        <v>275.74877249637177</v>
      </c>
      <c r="CT36" s="21">
        <v>-95.045633777084447</v>
      </c>
      <c r="CU36" s="21">
        <v>-272.63125714112039</v>
      </c>
      <c r="CV36" s="21">
        <v>-100.78913036806114</v>
      </c>
      <c r="CW36" s="21">
        <v>192.42169962097739</v>
      </c>
      <c r="CX36" s="21">
        <v>244.69217842322053</v>
      </c>
      <c r="CY36" s="21">
        <v>-115.60748791588594</v>
      </c>
      <c r="CZ36" s="21">
        <v>240.79822807889539</v>
      </c>
      <c r="DA36" s="21">
        <v>67.129753393872193</v>
      </c>
      <c r="DB36" s="21">
        <v>-477.44894023534107</v>
      </c>
      <c r="DC36" s="21">
        <v>40.436268255238929</v>
      </c>
      <c r="DD36" s="21">
        <v>-144.72622786221643</v>
      </c>
      <c r="DE36" s="21">
        <v>220.58963103243445</v>
      </c>
      <c r="DF36" s="21">
        <v>-75.863403170218021</v>
      </c>
      <c r="DG36" s="21">
        <v>-487.95238695091928</v>
      </c>
      <c r="DH36" s="21">
        <v>-145.34076378096648</v>
      </c>
      <c r="DI36" s="21">
        <v>633.29315073188582</v>
      </c>
      <c r="DJ36" s="21">
        <v>-145.77331010329141</v>
      </c>
      <c r="DK36" s="21">
        <v>-146.33170208245809</v>
      </c>
      <c r="DL36" s="21">
        <v>218.98415681219277</v>
      </c>
    </row>
    <row r="37" spans="4:116" s="26" customFormat="1" x14ac:dyDescent="0.25">
      <c r="D37" s="26" t="s">
        <v>63</v>
      </c>
      <c r="G37" s="33">
        <f t="shared" si="21"/>
        <v>6.5480953992391729E-16</v>
      </c>
      <c r="H37" s="33">
        <f t="shared" ca="1" si="22"/>
        <v>-3615.2878700000001</v>
      </c>
      <c r="I37" s="33">
        <f t="shared" ca="1" si="22"/>
        <v>-9365.0105100000001</v>
      </c>
      <c r="J37" s="33">
        <f t="shared" ca="1" si="22"/>
        <v>-3303.6766200000002</v>
      </c>
      <c r="K37" s="33">
        <f t="shared" ca="1" si="22"/>
        <v>-9.4768637382003362E-13</v>
      </c>
      <c r="L37" s="33">
        <f t="shared" ca="1" si="22"/>
        <v>-539.94699999999989</v>
      </c>
      <c r="M37" s="33">
        <f t="shared" ca="1" si="22"/>
        <v>879.61665289718508</v>
      </c>
      <c r="N37" s="33">
        <f t="shared" ca="1" si="22"/>
        <v>3685.3759498433938</v>
      </c>
      <c r="O37" s="33">
        <f t="shared" ca="1" si="22"/>
        <v>1032.8439653223058</v>
      </c>
      <c r="P37" s="33">
        <f t="shared" ca="1" si="22"/>
        <v>0</v>
      </c>
      <c r="Q37" s="33">
        <f t="shared" ca="1" si="22"/>
        <v>0</v>
      </c>
      <c r="R37" s="33">
        <f t="shared" ca="1" si="22"/>
        <v>0</v>
      </c>
      <c r="S37" s="34">
        <f t="shared" ca="1" si="23"/>
        <v>-11226.085431937117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-3284.8042000000005</v>
      </c>
      <c r="AE37" s="28">
        <v>-3.7744030123576518E-14</v>
      </c>
      <c r="AF37" s="28">
        <v>-61.345050000000029</v>
      </c>
      <c r="AG37" s="28">
        <v>-269.13861999999995</v>
      </c>
      <c r="AH37" s="28">
        <v>0</v>
      </c>
      <c r="AI37" s="28">
        <v>6.5480953992391729E-16</v>
      </c>
      <c r="AJ37" s="28">
        <v>-118.12744000000001</v>
      </c>
      <c r="AK37" s="28">
        <v>-244.70588000000001</v>
      </c>
      <c r="AL37" s="28">
        <v>-15.294120000000001</v>
      </c>
      <c r="AM37" s="28">
        <v>2.7939650593111763E-14</v>
      </c>
      <c r="AN37" s="28">
        <v>-850.00009</v>
      </c>
      <c r="AO37" s="28">
        <v>-3302.1404399999997</v>
      </c>
      <c r="AP37" s="28">
        <v>-2.3305801732931287E-15</v>
      </c>
      <c r="AQ37" s="28">
        <v>0</v>
      </c>
      <c r="AR37" s="28">
        <v>-2388.3299900000002</v>
      </c>
      <c r="AS37" s="28">
        <v>-2446.4125500000005</v>
      </c>
      <c r="AT37" s="28">
        <v>-2591.1886600000003</v>
      </c>
      <c r="AU37" s="28">
        <v>5.5000000000063665E-2</v>
      </c>
      <c r="AV37" s="28">
        <v>0</v>
      </c>
      <c r="AW37" s="28">
        <v>0</v>
      </c>
      <c r="AX37" s="28">
        <v>0</v>
      </c>
      <c r="AY37" s="28">
        <v>7.8514972301491071E-13</v>
      </c>
      <c r="AZ37" s="28">
        <v>0</v>
      </c>
      <c r="BA37" s="28">
        <v>-8.8107299234252423E-13</v>
      </c>
      <c r="BB37" s="28">
        <v>1.4566126083082054E-13</v>
      </c>
      <c r="BC37" s="28">
        <v>0</v>
      </c>
      <c r="BD37" s="28">
        <v>-712.54295999999977</v>
      </c>
      <c r="BE37" s="28">
        <v>-7.2830630415410269E-14</v>
      </c>
      <c r="BF37" s="28">
        <v>1.8207657603852567E-13</v>
      </c>
      <c r="BG37" s="28">
        <v>0</v>
      </c>
      <c r="BH37" s="28">
        <v>-2.5579538487363607E-13</v>
      </c>
      <c r="BI37" s="28">
        <v>0</v>
      </c>
      <c r="BJ37" s="28">
        <v>0</v>
      </c>
      <c r="BK37" s="28">
        <v>0</v>
      </c>
      <c r="BL37" s="28">
        <v>-8.7396756498492323E-13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-539.94699999999989</v>
      </c>
      <c r="BV37" s="28">
        <v>0</v>
      </c>
      <c r="BW37" s="28">
        <v>0</v>
      </c>
      <c r="BX37" s="28">
        <v>0</v>
      </c>
      <c r="BY37" s="40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877.215252660651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3391.5385929793551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293.83735686403855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185.16249611745536</v>
      </c>
      <c r="DD37" s="28">
        <v>0</v>
      </c>
      <c r="DE37" s="28">
        <v>0</v>
      </c>
      <c r="DF37" s="28">
        <v>68.862824691998412</v>
      </c>
      <c r="DG37" s="28">
        <v>0</v>
      </c>
      <c r="DH37" s="28">
        <v>0</v>
      </c>
      <c r="DI37" s="28">
        <v>778.81864451285219</v>
      </c>
      <c r="DJ37" s="28">
        <v>0</v>
      </c>
      <c r="DK37" s="28">
        <v>0</v>
      </c>
      <c r="DL37" s="28">
        <v>0</v>
      </c>
    </row>
    <row r="38" spans="4:116" x14ac:dyDescent="0.25">
      <c r="BY38" s="35"/>
    </row>
    <row r="39" spans="4:116" x14ac:dyDescent="0.25">
      <c r="D39" s="58" t="s">
        <v>62</v>
      </c>
      <c r="U39" s="42" t="s">
        <v>65</v>
      </c>
      <c r="V39" s="42" t="s">
        <v>65</v>
      </c>
      <c r="W39" s="42">
        <v>1</v>
      </c>
      <c r="X39" s="42" t="s">
        <v>65</v>
      </c>
      <c r="Y39" s="42" t="s">
        <v>65</v>
      </c>
      <c r="Z39" s="42">
        <v>1</v>
      </c>
      <c r="AA39" s="42" t="s">
        <v>65</v>
      </c>
      <c r="AB39" s="42" t="s">
        <v>65</v>
      </c>
      <c r="AC39" s="42">
        <v>1</v>
      </c>
      <c r="AD39" s="42" t="s">
        <v>65</v>
      </c>
      <c r="AE39" s="42" t="s">
        <v>65</v>
      </c>
      <c r="AF39" s="42">
        <v>1</v>
      </c>
      <c r="AG39" s="42" t="s">
        <v>65</v>
      </c>
      <c r="AH39" s="42" t="s">
        <v>65</v>
      </c>
      <c r="AI39" s="42">
        <v>1</v>
      </c>
      <c r="AJ39" s="42" t="s">
        <v>65</v>
      </c>
      <c r="AK39" s="42" t="s">
        <v>65</v>
      </c>
      <c r="AL39" s="42">
        <v>1</v>
      </c>
      <c r="AM39" s="42" t="s">
        <v>65</v>
      </c>
      <c r="AN39" s="42" t="s">
        <v>65</v>
      </c>
      <c r="AO39" s="42">
        <v>1</v>
      </c>
      <c r="AP39" s="42" t="s">
        <v>65</v>
      </c>
      <c r="AQ39" s="42" t="s">
        <v>65</v>
      </c>
      <c r="AR39" s="42">
        <v>1</v>
      </c>
      <c r="AS39" s="42" t="s">
        <v>65</v>
      </c>
      <c r="AT39" s="42" t="s">
        <v>65</v>
      </c>
      <c r="AU39" s="42">
        <v>1</v>
      </c>
      <c r="AV39" s="42" t="s">
        <v>65</v>
      </c>
      <c r="AW39" s="42" t="s">
        <v>65</v>
      </c>
      <c r="AX39" s="42">
        <v>1</v>
      </c>
      <c r="AY39" s="42" t="s">
        <v>65</v>
      </c>
      <c r="AZ39" s="42" t="s">
        <v>65</v>
      </c>
      <c r="BA39" s="42">
        <v>1</v>
      </c>
      <c r="BB39" s="42" t="s">
        <v>65</v>
      </c>
      <c r="BC39" s="42" t="s">
        <v>65</v>
      </c>
      <c r="BD39" s="42">
        <v>1</v>
      </c>
      <c r="BE39" s="42" t="s">
        <v>65</v>
      </c>
      <c r="BF39" s="42" t="s">
        <v>65</v>
      </c>
      <c r="BG39" s="42">
        <v>1</v>
      </c>
      <c r="BH39" s="42" t="s">
        <v>65</v>
      </c>
      <c r="BI39" s="42" t="s">
        <v>65</v>
      </c>
      <c r="BJ39" s="42">
        <v>1</v>
      </c>
      <c r="BK39" s="42" t="s">
        <v>65</v>
      </c>
      <c r="BL39" s="42" t="s">
        <v>65</v>
      </c>
      <c r="BM39" s="42">
        <v>1</v>
      </c>
      <c r="BN39" s="42" t="s">
        <v>65</v>
      </c>
      <c r="BO39" s="42" t="s">
        <v>65</v>
      </c>
      <c r="BP39" s="42">
        <v>1</v>
      </c>
      <c r="BQ39" s="42" t="s">
        <v>65</v>
      </c>
      <c r="BR39" s="42" t="s">
        <v>65</v>
      </c>
      <c r="BS39" s="42">
        <v>1</v>
      </c>
      <c r="BT39" s="42" t="s">
        <v>65</v>
      </c>
      <c r="BU39" s="42" t="s">
        <v>65</v>
      </c>
      <c r="BV39" s="42">
        <v>1</v>
      </c>
      <c r="BW39" s="42" t="s">
        <v>65</v>
      </c>
      <c r="BX39" s="42" t="s">
        <v>65</v>
      </c>
      <c r="BY39" s="43"/>
      <c r="BZ39" s="42"/>
      <c r="CA39" s="42"/>
      <c r="CB39" s="42">
        <v>1</v>
      </c>
      <c r="CC39" s="42" t="s">
        <v>65</v>
      </c>
      <c r="CD39" s="42" t="s">
        <v>65</v>
      </c>
      <c r="CE39" s="42">
        <v>1</v>
      </c>
      <c r="CF39" s="42" t="s">
        <v>65</v>
      </c>
      <c r="CG39" s="42" t="s">
        <v>65</v>
      </c>
      <c r="CH39" s="42">
        <v>1</v>
      </c>
      <c r="CI39" s="42" t="s">
        <v>65</v>
      </c>
      <c r="CJ39" s="42" t="s">
        <v>65</v>
      </c>
      <c r="CK39" s="42">
        <v>1</v>
      </c>
      <c r="CL39" s="42" t="s">
        <v>65</v>
      </c>
      <c r="CM39" s="42" t="s">
        <v>65</v>
      </c>
      <c r="CN39" s="42">
        <v>1</v>
      </c>
      <c r="CO39" s="42" t="s">
        <v>65</v>
      </c>
      <c r="CP39" s="42" t="s">
        <v>65</v>
      </c>
      <c r="CQ39" s="42">
        <v>1</v>
      </c>
      <c r="CR39" s="42" t="s">
        <v>65</v>
      </c>
      <c r="CS39" s="42" t="s">
        <v>65</v>
      </c>
      <c r="CT39" s="42">
        <v>1</v>
      </c>
      <c r="CU39" s="42" t="s">
        <v>65</v>
      </c>
      <c r="CV39" s="42" t="s">
        <v>65</v>
      </c>
      <c r="CW39" s="42">
        <v>1</v>
      </c>
      <c r="CX39" s="42" t="s">
        <v>65</v>
      </c>
      <c r="CY39" s="42" t="s">
        <v>65</v>
      </c>
      <c r="CZ39" s="42">
        <v>1</v>
      </c>
      <c r="DA39" s="42" t="s">
        <v>65</v>
      </c>
      <c r="DB39" s="42" t="s">
        <v>65</v>
      </c>
      <c r="DC39" s="42">
        <v>1</v>
      </c>
      <c r="DD39" s="42" t="s">
        <v>65</v>
      </c>
      <c r="DE39" s="42" t="s">
        <v>65</v>
      </c>
      <c r="DF39" s="42">
        <v>1</v>
      </c>
      <c r="DG39" s="42" t="s">
        <v>65</v>
      </c>
      <c r="DH39" s="42" t="s">
        <v>65</v>
      </c>
      <c r="DI39" s="42">
        <v>1</v>
      </c>
      <c r="DJ39" s="42" t="s">
        <v>65</v>
      </c>
      <c r="DK39" s="42" t="s">
        <v>65</v>
      </c>
      <c r="DL39" s="42">
        <v>1</v>
      </c>
    </row>
    <row r="40" spans="4:116" x14ac:dyDescent="0.25">
      <c r="D40" s="26" t="s">
        <v>66</v>
      </c>
      <c r="E40" s="59"/>
      <c r="F40" s="60">
        <v>550</v>
      </c>
      <c r="G40" s="47"/>
      <c r="H40" s="47">
        <v>0</v>
      </c>
      <c r="I40" s="47">
        <v>3.0559021979570386E-13</v>
      </c>
      <c r="J40" s="47">
        <v>16.92205000000056</v>
      </c>
      <c r="K40" s="47">
        <v>56.135050000001733</v>
      </c>
      <c r="L40" s="47">
        <v>501.47353000000049</v>
      </c>
      <c r="M40" s="47">
        <v>979.25116867602901</v>
      </c>
      <c r="N40" s="47">
        <v>73.12272203123598</v>
      </c>
      <c r="O40" s="47">
        <v>112.98732801989775</v>
      </c>
      <c r="P40" s="47">
        <v>777.27437397189703</v>
      </c>
      <c r="Q40" s="47">
        <v>658.508794354717</v>
      </c>
      <c r="R40" s="47">
        <v>0</v>
      </c>
      <c r="S40" s="64"/>
      <c r="U40" s="44"/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4.1018211049959065E-13</v>
      </c>
      <c r="AF40" s="45">
        <v>3.9108272176235914E-13</v>
      </c>
      <c r="AG40" s="45">
        <v>3.3469405025243759E-13</v>
      </c>
      <c r="AH40" s="45">
        <v>3.0559021979570386E-13</v>
      </c>
      <c r="AI40" s="45">
        <v>3.0559021979570386E-13</v>
      </c>
      <c r="AJ40" s="45">
        <v>3.0493541025577992E-13</v>
      </c>
      <c r="AK40" s="45">
        <v>3.0493541025577992E-13</v>
      </c>
      <c r="AL40" s="45">
        <v>3.0493541025577992E-13</v>
      </c>
      <c r="AM40" s="45">
        <v>3.0311642085223407E-13</v>
      </c>
      <c r="AN40" s="45">
        <v>2.7517677025912231E-13</v>
      </c>
      <c r="AO40" s="45">
        <v>2.4374458007514473E-13</v>
      </c>
      <c r="AP40" s="45">
        <v>1.1335998806316634E-13</v>
      </c>
      <c r="AQ40" s="45">
        <v>1.1569056823645946E-13</v>
      </c>
      <c r="AR40" s="45">
        <v>1.1569056823645946E-13</v>
      </c>
      <c r="AS40" s="45">
        <v>49.749310000000335</v>
      </c>
      <c r="AT40" s="45">
        <v>16.92205000000056</v>
      </c>
      <c r="AU40" s="45">
        <v>717.60232000000065</v>
      </c>
      <c r="AV40" s="45">
        <v>46.808150000000751</v>
      </c>
      <c r="AW40" s="45">
        <v>1972.3572800000006</v>
      </c>
      <c r="AX40" s="45">
        <v>68.282530000000634</v>
      </c>
      <c r="AY40" s="45">
        <v>66.695090000000633</v>
      </c>
      <c r="AZ40" s="45">
        <v>50.640040000000823</v>
      </c>
      <c r="BA40" s="45">
        <v>47.718670000000827</v>
      </c>
      <c r="BB40" s="45">
        <v>64.47051000000161</v>
      </c>
      <c r="BC40" s="45">
        <v>49.623010000001614</v>
      </c>
      <c r="BD40" s="45">
        <v>2444.4132500000019</v>
      </c>
      <c r="BE40" s="45">
        <v>68.043660000002092</v>
      </c>
      <c r="BF40" s="45">
        <v>56.135050000001755</v>
      </c>
      <c r="BG40" s="45">
        <v>50.287870000001817</v>
      </c>
      <c r="BH40" s="45">
        <v>30.0341000000018</v>
      </c>
      <c r="BI40" s="45">
        <v>54.959690000001885</v>
      </c>
      <c r="BJ40" s="45">
        <v>202.76353000000199</v>
      </c>
      <c r="BK40" s="45">
        <v>125.76334000000199</v>
      </c>
      <c r="BL40" s="45">
        <v>180.51782000000196</v>
      </c>
      <c r="BM40" s="45">
        <v>203.62109000000245</v>
      </c>
      <c r="BN40" s="45">
        <v>258.57443000000251</v>
      </c>
      <c r="BO40" s="45">
        <v>358.45181000000252</v>
      </c>
      <c r="BP40" s="45">
        <v>2115.7565300000024</v>
      </c>
      <c r="BQ40" s="45">
        <v>423.74864000000025</v>
      </c>
      <c r="BR40" s="45">
        <v>501.47353000000044</v>
      </c>
      <c r="BS40" s="45">
        <v>620.98023000000046</v>
      </c>
      <c r="BT40" s="45">
        <v>797.77351000000044</v>
      </c>
      <c r="BU40" s="45">
        <v>1110.6489100000003</v>
      </c>
      <c r="BV40" s="45">
        <v>1363.6240800000005</v>
      </c>
      <c r="BW40" s="45">
        <v>637.05784000000051</v>
      </c>
      <c r="BX40" s="45">
        <v>1443.2806800000005</v>
      </c>
      <c r="BY40" s="46">
        <v>1407.2363900000007</v>
      </c>
      <c r="BZ40" s="47">
        <v>1429.3089719526893</v>
      </c>
      <c r="CA40" s="47">
        <v>1531.1017976555365</v>
      </c>
      <c r="CB40" s="47">
        <v>1648.0011699734641</v>
      </c>
      <c r="CC40" s="47">
        <v>1392.0333768089026</v>
      </c>
      <c r="CD40" s="47">
        <v>979.25116867602912</v>
      </c>
      <c r="CE40" s="47">
        <v>1412.1611690048189</v>
      </c>
      <c r="CF40" s="47">
        <v>550</v>
      </c>
      <c r="CG40" s="47">
        <v>314.69803398014261</v>
      </c>
      <c r="CH40" s="47">
        <v>2.4014002365343572</v>
      </c>
      <c r="CI40" s="47">
        <v>58.41469876831431</v>
      </c>
      <c r="CJ40" s="47">
        <v>227.39983751239245</v>
      </c>
      <c r="CK40" s="47">
        <v>297.06398267056557</v>
      </c>
      <c r="CL40" s="47">
        <v>366.86376928707205</v>
      </c>
      <c r="CM40" s="47">
        <v>330.24837691644063</v>
      </c>
      <c r="CN40" s="47">
        <v>409.19251961563305</v>
      </c>
      <c r="CO40" s="47">
        <v>119.82673003943728</v>
      </c>
      <c r="CP40" s="47">
        <v>73.122722031236066</v>
      </c>
      <c r="CQ40" s="47">
        <v>485.90103461067065</v>
      </c>
      <c r="CR40" s="47">
        <v>550</v>
      </c>
      <c r="CS40" s="47">
        <v>549.70445083108325</v>
      </c>
      <c r="CT40" s="47">
        <v>273.95567833471148</v>
      </c>
      <c r="CU40" s="47">
        <v>369.00131211179593</v>
      </c>
      <c r="CV40" s="47">
        <v>641.63256925291626</v>
      </c>
      <c r="CW40" s="47">
        <v>742.42169962097739</v>
      </c>
      <c r="CX40" s="47">
        <v>550</v>
      </c>
      <c r="CY40" s="47">
        <v>305.30782157677947</v>
      </c>
      <c r="CZ40" s="47">
        <v>420.91530949266541</v>
      </c>
      <c r="DA40" s="47">
        <v>180.11708141377002</v>
      </c>
      <c r="DB40" s="47">
        <v>112.98732801989783</v>
      </c>
      <c r="DC40" s="47">
        <v>590.43626825523893</v>
      </c>
      <c r="DD40" s="47">
        <v>550</v>
      </c>
      <c r="DE40" s="47">
        <v>694.72622786221643</v>
      </c>
      <c r="DF40" s="47">
        <v>474.13659682978198</v>
      </c>
      <c r="DG40" s="47">
        <v>550</v>
      </c>
      <c r="DH40" s="47">
        <v>1037.9523869509194</v>
      </c>
      <c r="DI40" s="47">
        <v>1183.2931507318858</v>
      </c>
      <c r="DJ40" s="47">
        <v>550</v>
      </c>
      <c r="DK40" s="47">
        <v>695.77331010329135</v>
      </c>
      <c r="DL40" s="47">
        <v>842.1050121857495</v>
      </c>
    </row>
    <row r="41" spans="4:116" x14ac:dyDescent="0.25">
      <c r="D41" t="s">
        <v>67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240.76477997346331</v>
      </c>
      <c r="M41" s="53">
        <v>14.155343073701005</v>
      </c>
      <c r="N41" s="53">
        <v>868.52908754993837</v>
      </c>
      <c r="O41" s="53">
        <v>1103.8608337966264</v>
      </c>
      <c r="P41" s="53">
        <v>320.87686553133301</v>
      </c>
      <c r="Q41" s="53">
        <v>24641.759909427197</v>
      </c>
      <c r="R41" s="53">
        <v>0</v>
      </c>
      <c r="S41" s="64">
        <v>27189.946819352259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0</v>
      </c>
      <c r="BY41" s="49">
        <v>22.072581952688495</v>
      </c>
      <c r="BZ41" s="50">
        <v>101.79282570284721</v>
      </c>
      <c r="CA41" s="50">
        <v>116.8993723179276</v>
      </c>
      <c r="CB41" s="50">
        <v>0</v>
      </c>
      <c r="CC41" s="50">
        <v>0</v>
      </c>
      <c r="CD41" s="50">
        <v>432.91000032878992</v>
      </c>
      <c r="CE41" s="50">
        <v>-862.16116900481893</v>
      </c>
      <c r="CF41" s="50">
        <v>0</v>
      </c>
      <c r="CG41" s="50">
        <v>0</v>
      </c>
      <c r="CH41" s="50">
        <v>56.013298531779952</v>
      </c>
      <c r="CI41" s="50">
        <v>168.98513874407814</v>
      </c>
      <c r="CJ41" s="50">
        <v>69.664145158173113</v>
      </c>
      <c r="CK41" s="50">
        <v>69.799786616506452</v>
      </c>
      <c r="CL41" s="50">
        <v>0</v>
      </c>
      <c r="CM41" s="50">
        <v>78.944142699192383</v>
      </c>
      <c r="CN41" s="50">
        <v>0</v>
      </c>
      <c r="CO41" s="50">
        <v>0</v>
      </c>
      <c r="CP41" s="50">
        <v>412.77831257943456</v>
      </c>
      <c r="CQ41" s="50">
        <v>64.098965389329351</v>
      </c>
      <c r="CR41" s="50">
        <v>0</v>
      </c>
      <c r="CS41" s="50">
        <v>0</v>
      </c>
      <c r="CT41" s="50">
        <v>95.045633777084447</v>
      </c>
      <c r="CU41" s="50">
        <v>272.63125714112039</v>
      </c>
      <c r="CV41" s="50">
        <v>100.78913036806114</v>
      </c>
      <c r="CW41" s="50">
        <v>-192.42169962097739</v>
      </c>
      <c r="CX41" s="50">
        <v>0</v>
      </c>
      <c r="CY41" s="50">
        <v>115.60748791588594</v>
      </c>
      <c r="CZ41" s="50">
        <v>0</v>
      </c>
      <c r="DA41" s="50">
        <v>0</v>
      </c>
      <c r="DB41" s="50">
        <v>477.44894023534107</v>
      </c>
      <c r="DC41" s="50">
        <v>-40.436268255238929</v>
      </c>
      <c r="DD41" s="50">
        <v>144.72622786221643</v>
      </c>
      <c r="DE41" s="50">
        <v>0</v>
      </c>
      <c r="DF41" s="50">
        <v>75.863403170218021</v>
      </c>
      <c r="DG41" s="50">
        <v>487.95238695091928</v>
      </c>
      <c r="DH41" s="50">
        <v>145.34076378096648</v>
      </c>
      <c r="DI41" s="50">
        <v>-633.29315073188582</v>
      </c>
      <c r="DJ41" s="50">
        <v>145.77331010329141</v>
      </c>
      <c r="DK41" s="50">
        <v>146.33170208245809</v>
      </c>
      <c r="DL41" s="50">
        <v>0</v>
      </c>
    </row>
    <row r="42" spans="4:116" x14ac:dyDescent="0.25">
      <c r="D42" t="s">
        <v>68</v>
      </c>
      <c r="E42" s="61"/>
      <c r="F42" s="61"/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-668.75000129743501</v>
      </c>
      <c r="M42" s="53">
        <v>-920.28378971849406</v>
      </c>
      <c r="N42" s="53">
        <v>-828.6644815612766</v>
      </c>
      <c r="O42" s="53">
        <v>-439.57378784462719</v>
      </c>
      <c r="P42" s="53">
        <v>-439.64244514851305</v>
      </c>
      <c r="Q42" s="53">
        <v>-605.09640165170299</v>
      </c>
      <c r="R42" s="53">
        <v>0</v>
      </c>
      <c r="S42" s="64">
        <v>-3902.0109072220494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2">
        <v>0</v>
      </c>
      <c r="BZ42" s="53">
        <v>0</v>
      </c>
      <c r="CA42" s="53">
        <v>0</v>
      </c>
      <c r="CB42" s="53">
        <v>-255.9677931645615</v>
      </c>
      <c r="CC42" s="53">
        <v>-412.78220813287351</v>
      </c>
      <c r="CD42" s="53">
        <v>0</v>
      </c>
      <c r="CE42" s="53">
        <v>0</v>
      </c>
      <c r="CF42" s="53">
        <v>-235.30196601985739</v>
      </c>
      <c r="CG42" s="53">
        <v>-312.29663374360825</v>
      </c>
      <c r="CH42" s="53">
        <v>0</v>
      </c>
      <c r="CI42" s="53">
        <v>0</v>
      </c>
      <c r="CJ42" s="53">
        <v>0</v>
      </c>
      <c r="CK42" s="53">
        <v>0</v>
      </c>
      <c r="CL42" s="53">
        <v>-36.615392370631383</v>
      </c>
      <c r="CM42" s="53">
        <v>0</v>
      </c>
      <c r="CN42" s="53">
        <v>-289.36578957619577</v>
      </c>
      <c r="CO42" s="53">
        <v>-46.704008008201214</v>
      </c>
      <c r="CP42" s="53">
        <v>0</v>
      </c>
      <c r="CQ42" s="53">
        <v>0</v>
      </c>
      <c r="CR42" s="53">
        <v>-0.29554916891672178</v>
      </c>
      <c r="CS42" s="53">
        <v>-275.74877249637177</v>
      </c>
      <c r="CT42" s="53">
        <v>0</v>
      </c>
      <c r="CU42" s="53">
        <v>0</v>
      </c>
      <c r="CV42" s="53">
        <v>0</v>
      </c>
      <c r="CW42" s="53">
        <v>0</v>
      </c>
      <c r="CX42" s="53">
        <v>-244.69217842322053</v>
      </c>
      <c r="CY42" s="53">
        <v>0</v>
      </c>
      <c r="CZ42" s="53">
        <v>-240.79822807889539</v>
      </c>
      <c r="DA42" s="53">
        <v>-67.129753393872193</v>
      </c>
      <c r="DB42" s="53">
        <v>0</v>
      </c>
      <c r="DC42" s="53">
        <v>0</v>
      </c>
      <c r="DD42" s="53">
        <v>0</v>
      </c>
      <c r="DE42" s="53">
        <v>-220.58963103243445</v>
      </c>
      <c r="DF42" s="53">
        <v>0</v>
      </c>
      <c r="DG42" s="53">
        <v>0</v>
      </c>
      <c r="DH42" s="53">
        <v>0</v>
      </c>
      <c r="DI42" s="53">
        <v>0</v>
      </c>
      <c r="DJ42" s="53">
        <v>0</v>
      </c>
      <c r="DK42" s="53">
        <v>0</v>
      </c>
      <c r="DL42" s="53">
        <v>-218.98415681219277</v>
      </c>
    </row>
    <row r="43" spans="4:116" x14ac:dyDescent="0.25">
      <c r="D43" t="s">
        <v>69</v>
      </c>
      <c r="E43" s="61"/>
      <c r="F43" s="61"/>
      <c r="G43" s="53">
        <v>0</v>
      </c>
      <c r="H43" s="53">
        <v>3.0559021979570386E-13</v>
      </c>
      <c r="I43" s="53">
        <v>16.922050000000254</v>
      </c>
      <c r="J43" s="53">
        <v>39.213000000001173</v>
      </c>
      <c r="K43" s="53">
        <v>445.33847999999875</v>
      </c>
      <c r="L43" s="53">
        <v>905.76286000000016</v>
      </c>
      <c r="M43" s="53">
        <v>0</v>
      </c>
      <c r="N43" s="53">
        <v>0</v>
      </c>
      <c r="O43" s="53">
        <v>0</v>
      </c>
      <c r="P43" s="53">
        <v>0</v>
      </c>
      <c r="Q43" s="53">
        <v>-24695.17230213021</v>
      </c>
      <c r="R43" s="53">
        <v>0</v>
      </c>
      <c r="S43" s="64">
        <v>-23287.935912130208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4.1018211049959065E-13</v>
      </c>
      <c r="AE43" s="54">
        <v>-1.9099388737231494E-14</v>
      </c>
      <c r="AF43" s="54">
        <v>-5.638867150992155E-14</v>
      </c>
      <c r="AG43" s="54">
        <v>-2.9103830456733704E-14</v>
      </c>
      <c r="AH43" s="54">
        <v>0</v>
      </c>
      <c r="AI43" s="54">
        <v>-6.5480953992391729E-16</v>
      </c>
      <c r="AJ43" s="54">
        <v>0</v>
      </c>
      <c r="AK43" s="54">
        <v>0</v>
      </c>
      <c r="AL43" s="54">
        <v>-1.8189894035458565E-15</v>
      </c>
      <c r="AM43" s="54">
        <v>-2.7939650593111763E-14</v>
      </c>
      <c r="AN43" s="54">
        <v>-3.143219018397758E-14</v>
      </c>
      <c r="AO43" s="54">
        <v>-1.3038459201197839E-13</v>
      </c>
      <c r="AP43" s="54">
        <v>2.3305801732931287E-15</v>
      </c>
      <c r="AQ43" s="54">
        <v>0</v>
      </c>
      <c r="AR43" s="54">
        <v>49.749310000000222</v>
      </c>
      <c r="AS43" s="54">
        <v>-32.827259999999775</v>
      </c>
      <c r="AT43" s="54">
        <v>700.68027000000006</v>
      </c>
      <c r="AU43" s="54">
        <v>-670.79416999999989</v>
      </c>
      <c r="AV43" s="54">
        <v>1925.5491299999999</v>
      </c>
      <c r="AW43" s="54">
        <v>-1904.07475</v>
      </c>
      <c r="AX43" s="54">
        <v>-1.5874399999999986</v>
      </c>
      <c r="AY43" s="54">
        <v>-16.055049999999813</v>
      </c>
      <c r="AZ43" s="54">
        <v>-2.9213699999999951</v>
      </c>
      <c r="BA43" s="54">
        <v>16.751840000000783</v>
      </c>
      <c r="BB43" s="54">
        <v>-14.8475</v>
      </c>
      <c r="BC43" s="54">
        <v>2394.7902400000003</v>
      </c>
      <c r="BD43" s="54">
        <v>-2376.3695899999998</v>
      </c>
      <c r="BE43" s="54">
        <v>-11.908610000000335</v>
      </c>
      <c r="BF43" s="54">
        <v>-5.847179999999935</v>
      </c>
      <c r="BG43" s="54">
        <v>-20.253770000000017</v>
      </c>
      <c r="BH43" s="54">
        <v>24.925590000000085</v>
      </c>
      <c r="BI43" s="54">
        <v>147.80384000000009</v>
      </c>
      <c r="BJ43" s="54">
        <v>-77.000190000000003</v>
      </c>
      <c r="BK43" s="54">
        <v>54.75447999999998</v>
      </c>
      <c r="BL43" s="54">
        <v>23.103270000000485</v>
      </c>
      <c r="BM43" s="54">
        <v>54.953340000000026</v>
      </c>
      <c r="BN43" s="54">
        <v>99.877380000000002</v>
      </c>
      <c r="BO43" s="54">
        <v>1757.3047199999999</v>
      </c>
      <c r="BP43" s="54">
        <v>-1692.0078900000021</v>
      </c>
      <c r="BQ43" s="54">
        <v>77.724890000000187</v>
      </c>
      <c r="BR43" s="54">
        <v>119.50670000000001</v>
      </c>
      <c r="BS43" s="54">
        <v>176.79328000000001</v>
      </c>
      <c r="BT43" s="54">
        <v>312.87539999999996</v>
      </c>
      <c r="BU43" s="54">
        <v>252.97517000000011</v>
      </c>
      <c r="BV43" s="54">
        <v>-726.56623999999999</v>
      </c>
      <c r="BW43" s="54">
        <v>806.22284000000002</v>
      </c>
      <c r="BX43" s="54">
        <v>-36.044289999999918</v>
      </c>
      <c r="BY43" s="52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3">
        <v>0</v>
      </c>
      <c r="CO43" s="53">
        <v>0</v>
      </c>
      <c r="CP43" s="53">
        <v>0</v>
      </c>
      <c r="CQ43" s="53">
        <v>0</v>
      </c>
      <c r="CR43" s="53">
        <v>0</v>
      </c>
      <c r="CS43" s="53">
        <v>0</v>
      </c>
      <c r="CT43" s="53">
        <v>0</v>
      </c>
      <c r="CU43" s="53">
        <v>0</v>
      </c>
      <c r="CV43" s="53">
        <v>0</v>
      </c>
      <c r="CW43" s="53">
        <v>0</v>
      </c>
      <c r="CX43" s="53">
        <v>0</v>
      </c>
      <c r="CY43" s="53">
        <v>0</v>
      </c>
      <c r="CZ43" s="53">
        <v>0</v>
      </c>
      <c r="DA43" s="53">
        <v>0</v>
      </c>
      <c r="DB43" s="53">
        <v>0</v>
      </c>
      <c r="DC43" s="53">
        <v>0</v>
      </c>
      <c r="DD43" s="53">
        <v>0</v>
      </c>
      <c r="DE43" s="53">
        <v>0</v>
      </c>
      <c r="DF43" s="53">
        <v>0</v>
      </c>
      <c r="DG43" s="53">
        <v>0</v>
      </c>
      <c r="DH43" s="53">
        <v>0</v>
      </c>
      <c r="DI43" s="53">
        <v>0</v>
      </c>
      <c r="DJ43" s="53">
        <v>0</v>
      </c>
      <c r="DK43" s="53">
        <v>0</v>
      </c>
      <c r="DL43" s="53">
        <v>0</v>
      </c>
    </row>
    <row r="44" spans="4:116" x14ac:dyDescent="0.25">
      <c r="D44" s="62" t="s">
        <v>70</v>
      </c>
      <c r="E44" s="63"/>
      <c r="F44" s="63"/>
      <c r="G44" s="57">
        <v>0</v>
      </c>
      <c r="H44" s="57">
        <v>3.0559021979570386E-13</v>
      </c>
      <c r="I44" s="57">
        <v>16.92205000000056</v>
      </c>
      <c r="J44" s="57">
        <v>56.135050000001733</v>
      </c>
      <c r="K44" s="57">
        <v>501.47353000000049</v>
      </c>
      <c r="L44" s="57">
        <v>979.25116867602901</v>
      </c>
      <c r="M44" s="57">
        <v>73.12272203123598</v>
      </c>
      <c r="N44" s="57">
        <v>112.98732801989775</v>
      </c>
      <c r="O44" s="57">
        <v>777.27437397189703</v>
      </c>
      <c r="P44" s="57">
        <v>658.508794354717</v>
      </c>
      <c r="Q44" s="57">
        <v>0</v>
      </c>
      <c r="R44" s="57">
        <v>0</v>
      </c>
      <c r="S44" s="65"/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4.1018211049959065E-13</v>
      </c>
      <c r="AE44" s="55">
        <v>3.9108272176235914E-13</v>
      </c>
      <c r="AF44" s="55">
        <v>3.3469405025243759E-13</v>
      </c>
      <c r="AG44" s="55">
        <v>3.0559021979570386E-13</v>
      </c>
      <c r="AH44" s="55">
        <v>3.0559021979570386E-13</v>
      </c>
      <c r="AI44" s="55">
        <v>3.0493541025577992E-13</v>
      </c>
      <c r="AJ44" s="55">
        <v>3.0493541025577992E-13</v>
      </c>
      <c r="AK44" s="55">
        <v>3.0493541025577992E-13</v>
      </c>
      <c r="AL44" s="55">
        <v>3.0311642085223407E-13</v>
      </c>
      <c r="AM44" s="55">
        <v>2.7517677025912231E-13</v>
      </c>
      <c r="AN44" s="55">
        <v>2.4374458007514473E-13</v>
      </c>
      <c r="AO44" s="55">
        <v>1.1335998806316634E-13</v>
      </c>
      <c r="AP44" s="55">
        <v>1.1569056823645946E-13</v>
      </c>
      <c r="AQ44" s="55">
        <v>1.1569056823645946E-13</v>
      </c>
      <c r="AR44" s="55">
        <v>49.749310000000335</v>
      </c>
      <c r="AS44" s="55">
        <v>16.92205000000056</v>
      </c>
      <c r="AT44" s="55">
        <v>717.60232000000065</v>
      </c>
      <c r="AU44" s="55">
        <v>46.808150000000751</v>
      </c>
      <c r="AV44" s="55">
        <v>1972.3572800000006</v>
      </c>
      <c r="AW44" s="55">
        <v>68.282530000000634</v>
      </c>
      <c r="AX44" s="55">
        <v>66.695090000000633</v>
      </c>
      <c r="AY44" s="55">
        <v>50.640040000000823</v>
      </c>
      <c r="AZ44" s="55">
        <v>47.718670000000827</v>
      </c>
      <c r="BA44" s="55">
        <v>64.47051000000161</v>
      </c>
      <c r="BB44" s="55">
        <v>49.623010000001614</v>
      </c>
      <c r="BC44" s="55">
        <v>2444.4132500000019</v>
      </c>
      <c r="BD44" s="55">
        <v>68.043660000002092</v>
      </c>
      <c r="BE44" s="55">
        <v>56.135050000001755</v>
      </c>
      <c r="BF44" s="55">
        <v>50.287870000001817</v>
      </c>
      <c r="BG44" s="55">
        <v>30.0341000000018</v>
      </c>
      <c r="BH44" s="55">
        <v>54.959690000001885</v>
      </c>
      <c r="BI44" s="55">
        <v>202.76353000000199</v>
      </c>
      <c r="BJ44" s="55">
        <v>125.76334000000199</v>
      </c>
      <c r="BK44" s="55">
        <v>180.51782000000196</v>
      </c>
      <c r="BL44" s="55">
        <v>203.62109000000245</v>
      </c>
      <c r="BM44" s="55">
        <v>258.57443000000251</v>
      </c>
      <c r="BN44" s="55">
        <v>358.45181000000252</v>
      </c>
      <c r="BO44" s="55">
        <v>2115.7565300000024</v>
      </c>
      <c r="BP44" s="55">
        <v>423.74864000000025</v>
      </c>
      <c r="BQ44" s="55">
        <v>501.47353000000044</v>
      </c>
      <c r="BR44" s="55">
        <v>620.98023000000046</v>
      </c>
      <c r="BS44" s="55">
        <v>797.77351000000044</v>
      </c>
      <c r="BT44" s="55">
        <v>1110.6489100000003</v>
      </c>
      <c r="BU44" s="55">
        <v>1363.6240800000005</v>
      </c>
      <c r="BV44" s="55">
        <v>637.05784000000051</v>
      </c>
      <c r="BW44" s="55">
        <v>1443.2806800000005</v>
      </c>
      <c r="BX44" s="55">
        <v>1407.2363900000007</v>
      </c>
      <c r="BY44" s="56">
        <v>1429.3089719526893</v>
      </c>
      <c r="BZ44" s="57">
        <v>1531.1017976555365</v>
      </c>
      <c r="CA44" s="57">
        <v>1648.0011699734641</v>
      </c>
      <c r="CB44" s="57">
        <v>1392.0333768089026</v>
      </c>
      <c r="CC44" s="57">
        <v>979.25116867602912</v>
      </c>
      <c r="CD44" s="57">
        <v>1412.1611690048189</v>
      </c>
      <c r="CE44" s="57">
        <v>550</v>
      </c>
      <c r="CF44" s="57">
        <v>314.69803398014261</v>
      </c>
      <c r="CG44" s="57">
        <v>2.4014002365343572</v>
      </c>
      <c r="CH44" s="57">
        <v>58.41469876831431</v>
      </c>
      <c r="CI44" s="57">
        <v>227.39983751239245</v>
      </c>
      <c r="CJ44" s="57">
        <v>297.06398267056557</v>
      </c>
      <c r="CK44" s="57">
        <v>366.86376928707205</v>
      </c>
      <c r="CL44" s="57">
        <v>330.24837691644063</v>
      </c>
      <c r="CM44" s="57">
        <v>409.19251961563305</v>
      </c>
      <c r="CN44" s="57">
        <v>119.82673003943728</v>
      </c>
      <c r="CO44" s="57">
        <v>73.122722031236066</v>
      </c>
      <c r="CP44" s="57">
        <v>485.90103461067065</v>
      </c>
      <c r="CQ44" s="57">
        <v>550</v>
      </c>
      <c r="CR44" s="57">
        <v>549.70445083108325</v>
      </c>
      <c r="CS44" s="57">
        <v>273.95567833471148</v>
      </c>
      <c r="CT44" s="57">
        <v>369.00131211179593</v>
      </c>
      <c r="CU44" s="57">
        <v>641.63256925291626</v>
      </c>
      <c r="CV44" s="57">
        <v>742.42169962097739</v>
      </c>
      <c r="CW44" s="57">
        <v>550</v>
      </c>
      <c r="CX44" s="57">
        <v>305.30782157677947</v>
      </c>
      <c r="CY44" s="57">
        <v>420.91530949266541</v>
      </c>
      <c r="CZ44" s="57">
        <v>180.11708141377002</v>
      </c>
      <c r="DA44" s="57">
        <v>112.98732801989783</v>
      </c>
      <c r="DB44" s="57">
        <v>590.43626825523893</v>
      </c>
      <c r="DC44" s="57">
        <v>550</v>
      </c>
      <c r="DD44" s="57">
        <v>694.72622786221643</v>
      </c>
      <c r="DE44" s="57">
        <v>474.13659682978198</v>
      </c>
      <c r="DF44" s="57">
        <v>550</v>
      </c>
      <c r="DG44" s="57">
        <v>1037.9523869509194</v>
      </c>
      <c r="DH44" s="57">
        <v>1183.2931507318858</v>
      </c>
      <c r="DI44" s="57">
        <v>550</v>
      </c>
      <c r="DJ44" s="57">
        <v>695.77331010329135</v>
      </c>
      <c r="DK44" s="57">
        <v>842.1050121857495</v>
      </c>
      <c r="DL44" s="57">
        <v>623.12085537355676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B712-DD4C-4820-8DD4-3D8DDA8642F4}">
  <dimension ref="D2:DL37"/>
  <sheetViews>
    <sheetView showGridLines="0" zoomScale="75" zoomScaleNormal="75" workbookViewId="0">
      <pane xSplit="6" ySplit="6" topLeftCell="BQ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outlineLevelRow="1" x14ac:dyDescent="0.25"/>
  <cols>
    <col min="1" max="3" width="2.7109375" customWidth="1"/>
    <col min="7" max="7" width="9.42578125" bestFit="1" customWidth="1"/>
    <col min="8" max="9" width="11" bestFit="1" customWidth="1"/>
    <col min="10" max="11" width="12.140625" bestFit="1" customWidth="1"/>
    <col min="12" max="12" width="11" bestFit="1" customWidth="1"/>
    <col min="13" max="17" width="10.5703125" bestFit="1" customWidth="1"/>
    <col min="18" max="18" width="9.42578125" bestFit="1" customWidth="1"/>
    <col min="19" max="19" width="12.140625" bestFit="1" customWidth="1"/>
    <col min="20" max="20" width="2.7109375" customWidth="1"/>
    <col min="21" max="21" width="9.140625" customWidth="1"/>
  </cols>
  <sheetData>
    <row r="2" spans="4:116" hidden="1" outlineLevel="1" x14ac:dyDescent="0.25">
      <c r="G2">
        <v>0</v>
      </c>
      <c r="H2">
        <f>G3</f>
        <v>0</v>
      </c>
      <c r="I2">
        <f t="shared" ref="I2:R2" si="0">H3</f>
        <v>1</v>
      </c>
      <c r="J2">
        <f t="shared" si="0"/>
        <v>2</v>
      </c>
      <c r="K2">
        <f t="shared" si="0"/>
        <v>3</v>
      </c>
      <c r="L2">
        <f t="shared" si="0"/>
        <v>4</v>
      </c>
      <c r="M2">
        <f t="shared" si="0"/>
        <v>5</v>
      </c>
      <c r="N2">
        <f t="shared" si="0"/>
        <v>6</v>
      </c>
      <c r="O2">
        <f t="shared" si="0"/>
        <v>7</v>
      </c>
      <c r="P2">
        <f t="shared" si="0"/>
        <v>8</v>
      </c>
      <c r="Q2">
        <f t="shared" si="0"/>
        <v>9</v>
      </c>
      <c r="R2">
        <f t="shared" si="0"/>
        <v>10</v>
      </c>
    </row>
    <row r="3" spans="4:116" hidden="1" outlineLevel="1" x14ac:dyDescent="0.25">
      <c r="G3">
        <v>0</v>
      </c>
      <c r="H3">
        <f>H2+1</f>
        <v>1</v>
      </c>
      <c r="I3">
        <f t="shared" ref="I3:R3" si="1">I2+1</f>
        <v>2</v>
      </c>
      <c r="J3">
        <f t="shared" si="1"/>
        <v>3</v>
      </c>
      <c r="K3">
        <f t="shared" si="1"/>
        <v>4</v>
      </c>
      <c r="L3">
        <f t="shared" si="1"/>
        <v>5</v>
      </c>
      <c r="M3">
        <f t="shared" si="1"/>
        <v>6</v>
      </c>
      <c r="N3">
        <f t="shared" si="1"/>
        <v>7</v>
      </c>
      <c r="O3">
        <f t="shared" si="1"/>
        <v>8</v>
      </c>
      <c r="P3">
        <f t="shared" si="1"/>
        <v>9</v>
      </c>
      <c r="Q3">
        <f t="shared" si="1"/>
        <v>10</v>
      </c>
      <c r="R3">
        <f t="shared" si="1"/>
        <v>11</v>
      </c>
      <c r="U3" s="22">
        <f t="shared" ref="U3:CF3" si="2">ROUNDUP(U5/12,0)</f>
        <v>0</v>
      </c>
      <c r="V3" s="22">
        <f t="shared" si="2"/>
        <v>1</v>
      </c>
      <c r="W3" s="22">
        <f t="shared" si="2"/>
        <v>1</v>
      </c>
      <c r="X3" s="22">
        <f t="shared" si="2"/>
        <v>1</v>
      </c>
      <c r="Y3" s="22">
        <f t="shared" si="2"/>
        <v>1</v>
      </c>
      <c r="Z3" s="22">
        <f t="shared" si="2"/>
        <v>1</v>
      </c>
      <c r="AA3" s="22">
        <f t="shared" si="2"/>
        <v>1</v>
      </c>
      <c r="AB3" s="22">
        <f t="shared" si="2"/>
        <v>1</v>
      </c>
      <c r="AC3" s="22">
        <f t="shared" si="2"/>
        <v>1</v>
      </c>
      <c r="AD3" s="22">
        <f t="shared" si="2"/>
        <v>1</v>
      </c>
      <c r="AE3" s="22">
        <f t="shared" si="2"/>
        <v>1</v>
      </c>
      <c r="AF3" s="22">
        <f t="shared" si="2"/>
        <v>1</v>
      </c>
      <c r="AG3" s="22">
        <f t="shared" si="2"/>
        <v>1</v>
      </c>
      <c r="AH3" s="22">
        <f t="shared" si="2"/>
        <v>2</v>
      </c>
      <c r="AI3" s="22">
        <f t="shared" si="2"/>
        <v>2</v>
      </c>
      <c r="AJ3" s="22">
        <f t="shared" si="2"/>
        <v>2</v>
      </c>
      <c r="AK3" s="22">
        <f t="shared" si="2"/>
        <v>2</v>
      </c>
      <c r="AL3" s="22">
        <f t="shared" si="2"/>
        <v>2</v>
      </c>
      <c r="AM3" s="22">
        <f t="shared" si="2"/>
        <v>2</v>
      </c>
      <c r="AN3" s="22">
        <f t="shared" si="2"/>
        <v>2</v>
      </c>
      <c r="AO3" s="22">
        <f t="shared" si="2"/>
        <v>2</v>
      </c>
      <c r="AP3" s="22">
        <f t="shared" si="2"/>
        <v>2</v>
      </c>
      <c r="AQ3" s="22">
        <f t="shared" si="2"/>
        <v>2</v>
      </c>
      <c r="AR3" s="22">
        <f t="shared" si="2"/>
        <v>2</v>
      </c>
      <c r="AS3" s="22">
        <f t="shared" si="2"/>
        <v>2</v>
      </c>
      <c r="AT3" s="22">
        <f t="shared" si="2"/>
        <v>3</v>
      </c>
      <c r="AU3" s="22">
        <f t="shared" si="2"/>
        <v>3</v>
      </c>
      <c r="AV3" s="22">
        <f t="shared" si="2"/>
        <v>3</v>
      </c>
      <c r="AW3" s="22">
        <f t="shared" si="2"/>
        <v>3</v>
      </c>
      <c r="AX3" s="22">
        <f t="shared" si="2"/>
        <v>3</v>
      </c>
      <c r="AY3" s="22">
        <f t="shared" si="2"/>
        <v>3</v>
      </c>
      <c r="AZ3" s="22">
        <f t="shared" si="2"/>
        <v>3</v>
      </c>
      <c r="BA3" s="22">
        <f t="shared" si="2"/>
        <v>3</v>
      </c>
      <c r="BB3" s="22">
        <f t="shared" si="2"/>
        <v>3</v>
      </c>
      <c r="BC3" s="22">
        <f t="shared" si="2"/>
        <v>3</v>
      </c>
      <c r="BD3" s="22">
        <f t="shared" si="2"/>
        <v>3</v>
      </c>
      <c r="BE3" s="22">
        <f t="shared" si="2"/>
        <v>3</v>
      </c>
      <c r="BF3" s="22">
        <f t="shared" si="2"/>
        <v>4</v>
      </c>
      <c r="BG3" s="22">
        <f t="shared" si="2"/>
        <v>4</v>
      </c>
      <c r="BH3" s="22">
        <f t="shared" si="2"/>
        <v>4</v>
      </c>
      <c r="BI3" s="22">
        <f t="shared" si="2"/>
        <v>4</v>
      </c>
      <c r="BJ3" s="22">
        <f t="shared" si="2"/>
        <v>4</v>
      </c>
      <c r="BK3" s="22">
        <f t="shared" si="2"/>
        <v>4</v>
      </c>
      <c r="BL3" s="22">
        <f t="shared" si="2"/>
        <v>4</v>
      </c>
      <c r="BM3" s="22">
        <f t="shared" si="2"/>
        <v>4</v>
      </c>
      <c r="BN3" s="22">
        <f t="shared" si="2"/>
        <v>4</v>
      </c>
      <c r="BO3" s="22">
        <f t="shared" si="2"/>
        <v>4</v>
      </c>
      <c r="BP3" s="22">
        <f t="shared" si="2"/>
        <v>4</v>
      </c>
      <c r="BQ3" s="22">
        <f t="shared" si="2"/>
        <v>4</v>
      </c>
      <c r="BR3" s="22">
        <f t="shared" si="2"/>
        <v>5</v>
      </c>
      <c r="BS3" s="22">
        <f t="shared" si="2"/>
        <v>5</v>
      </c>
      <c r="BT3" s="22">
        <f t="shared" si="2"/>
        <v>5</v>
      </c>
      <c r="BU3" s="22">
        <f t="shared" si="2"/>
        <v>5</v>
      </c>
      <c r="BV3" s="22">
        <f t="shared" si="2"/>
        <v>5</v>
      </c>
      <c r="BW3" s="22">
        <f t="shared" si="2"/>
        <v>5</v>
      </c>
      <c r="BX3" s="22">
        <f t="shared" si="2"/>
        <v>5</v>
      </c>
      <c r="BY3" s="22">
        <f t="shared" si="2"/>
        <v>5</v>
      </c>
      <c r="BZ3" s="22">
        <f t="shared" si="2"/>
        <v>5</v>
      </c>
      <c r="CA3" s="22">
        <f t="shared" si="2"/>
        <v>5</v>
      </c>
      <c r="CB3" s="22">
        <f t="shared" si="2"/>
        <v>5</v>
      </c>
      <c r="CC3" s="22">
        <f t="shared" si="2"/>
        <v>5</v>
      </c>
      <c r="CD3" s="22">
        <f t="shared" si="2"/>
        <v>6</v>
      </c>
      <c r="CE3" s="22">
        <f t="shared" si="2"/>
        <v>6</v>
      </c>
      <c r="CF3" s="22">
        <f t="shared" si="2"/>
        <v>6</v>
      </c>
      <c r="CG3" s="22">
        <f t="shared" ref="CG3:DL3" si="3">ROUNDUP(CG5/12,0)</f>
        <v>6</v>
      </c>
      <c r="CH3" s="22">
        <f t="shared" si="3"/>
        <v>6</v>
      </c>
      <c r="CI3" s="22">
        <f t="shared" si="3"/>
        <v>6</v>
      </c>
      <c r="CJ3" s="22">
        <f t="shared" si="3"/>
        <v>6</v>
      </c>
      <c r="CK3" s="22">
        <f t="shared" si="3"/>
        <v>6</v>
      </c>
      <c r="CL3" s="22">
        <f t="shared" si="3"/>
        <v>6</v>
      </c>
      <c r="CM3" s="22">
        <f t="shared" si="3"/>
        <v>6</v>
      </c>
      <c r="CN3" s="22">
        <f t="shared" si="3"/>
        <v>6</v>
      </c>
      <c r="CO3" s="22">
        <f t="shared" si="3"/>
        <v>6</v>
      </c>
      <c r="CP3" s="22">
        <f t="shared" si="3"/>
        <v>7</v>
      </c>
      <c r="CQ3" s="22">
        <f t="shared" si="3"/>
        <v>7</v>
      </c>
      <c r="CR3" s="22">
        <f t="shared" si="3"/>
        <v>7</v>
      </c>
      <c r="CS3" s="22">
        <f t="shared" si="3"/>
        <v>7</v>
      </c>
      <c r="CT3" s="22">
        <f t="shared" si="3"/>
        <v>7</v>
      </c>
      <c r="CU3" s="22">
        <f t="shared" si="3"/>
        <v>7</v>
      </c>
      <c r="CV3" s="22">
        <f t="shared" si="3"/>
        <v>7</v>
      </c>
      <c r="CW3" s="22">
        <f t="shared" si="3"/>
        <v>7</v>
      </c>
      <c r="CX3" s="22">
        <f t="shared" si="3"/>
        <v>7</v>
      </c>
      <c r="CY3" s="22">
        <f t="shared" si="3"/>
        <v>7</v>
      </c>
      <c r="CZ3" s="22">
        <f t="shared" si="3"/>
        <v>7</v>
      </c>
      <c r="DA3" s="22">
        <f t="shared" si="3"/>
        <v>7</v>
      </c>
      <c r="DB3" s="22">
        <f t="shared" si="3"/>
        <v>8</v>
      </c>
      <c r="DC3" s="22">
        <f t="shared" si="3"/>
        <v>8</v>
      </c>
      <c r="DD3" s="22">
        <f t="shared" si="3"/>
        <v>8</v>
      </c>
      <c r="DE3" s="22">
        <f t="shared" si="3"/>
        <v>8</v>
      </c>
      <c r="DF3" s="22">
        <f t="shared" si="3"/>
        <v>8</v>
      </c>
      <c r="DG3" s="22">
        <f t="shared" si="3"/>
        <v>8</v>
      </c>
      <c r="DH3" s="22">
        <f t="shared" si="3"/>
        <v>8</v>
      </c>
      <c r="DI3" s="22">
        <f t="shared" si="3"/>
        <v>8</v>
      </c>
      <c r="DJ3" s="22">
        <f t="shared" si="3"/>
        <v>8</v>
      </c>
      <c r="DK3" s="22">
        <f t="shared" si="3"/>
        <v>8</v>
      </c>
      <c r="DL3" s="22">
        <f t="shared" si="3"/>
        <v>8</v>
      </c>
    </row>
    <row r="4" spans="4:116" collapsed="1" x14ac:dyDescent="0.25">
      <c r="D4" s="1"/>
      <c r="E4" s="2"/>
      <c r="F4" s="2" t="s">
        <v>0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30</v>
      </c>
      <c r="R4" s="3" t="s">
        <v>31</v>
      </c>
      <c r="S4" s="4"/>
      <c r="U4" s="9">
        <v>2016</v>
      </c>
      <c r="V4" s="2">
        <v>2016</v>
      </c>
      <c r="W4" s="2">
        <v>2016</v>
      </c>
      <c r="X4" s="2">
        <v>2016</v>
      </c>
      <c r="Y4" s="2">
        <v>2016</v>
      </c>
      <c r="Z4" s="2">
        <v>2016</v>
      </c>
      <c r="AA4" s="2">
        <v>2016</v>
      </c>
      <c r="AB4" s="2">
        <v>2016</v>
      </c>
      <c r="AC4" s="2">
        <v>2016</v>
      </c>
      <c r="AD4" s="2">
        <v>2016</v>
      </c>
      <c r="AE4" s="2">
        <v>2016</v>
      </c>
      <c r="AF4" s="2">
        <v>2016</v>
      </c>
      <c r="AG4" s="2">
        <v>2017</v>
      </c>
      <c r="AH4" s="2">
        <v>2017</v>
      </c>
      <c r="AI4" s="2">
        <v>2017</v>
      </c>
      <c r="AJ4" s="2">
        <v>2017</v>
      </c>
      <c r="AK4" s="2">
        <v>2017</v>
      </c>
      <c r="AL4" s="2">
        <v>2017</v>
      </c>
      <c r="AM4" s="2">
        <v>2017</v>
      </c>
      <c r="AN4" s="2">
        <v>2017</v>
      </c>
      <c r="AO4" s="2">
        <v>2017</v>
      </c>
      <c r="AP4" s="2">
        <v>2017</v>
      </c>
      <c r="AQ4" s="2">
        <v>2017</v>
      </c>
      <c r="AR4" s="2">
        <v>2017</v>
      </c>
      <c r="AS4" s="2">
        <v>2018</v>
      </c>
      <c r="AT4" s="2">
        <v>2018</v>
      </c>
      <c r="AU4" s="2">
        <v>2018</v>
      </c>
      <c r="AV4" s="2">
        <v>2018</v>
      </c>
      <c r="AW4" s="2">
        <v>2018</v>
      </c>
      <c r="AX4" s="2">
        <v>2018</v>
      </c>
      <c r="AY4" s="2">
        <v>2018</v>
      </c>
      <c r="AZ4" s="2">
        <v>2018</v>
      </c>
      <c r="BA4" s="2">
        <v>2018</v>
      </c>
      <c r="BB4" s="2">
        <v>2018</v>
      </c>
      <c r="BC4" s="2">
        <v>2018</v>
      </c>
      <c r="BD4" s="2">
        <v>2018</v>
      </c>
      <c r="BE4" s="2">
        <v>2019</v>
      </c>
      <c r="BF4" s="2">
        <v>2019</v>
      </c>
      <c r="BG4" s="2">
        <v>2019</v>
      </c>
      <c r="BH4" s="2">
        <v>2019</v>
      </c>
      <c r="BI4" s="2">
        <v>2019</v>
      </c>
      <c r="BJ4" s="2">
        <v>2019</v>
      </c>
      <c r="BK4" s="2">
        <v>2019</v>
      </c>
      <c r="BL4" s="2">
        <v>2019</v>
      </c>
      <c r="BM4" s="2">
        <v>2019</v>
      </c>
      <c r="BN4" s="2">
        <v>2019</v>
      </c>
      <c r="BO4" s="2">
        <v>2019</v>
      </c>
      <c r="BP4" s="2">
        <v>2019</v>
      </c>
      <c r="BQ4" s="2">
        <v>2020</v>
      </c>
      <c r="BR4" s="2">
        <v>2020</v>
      </c>
      <c r="BS4" s="2">
        <v>2020</v>
      </c>
      <c r="BT4" s="2">
        <v>2020</v>
      </c>
      <c r="BU4" s="2">
        <v>2020</v>
      </c>
      <c r="BV4" s="2">
        <v>2020</v>
      </c>
      <c r="BW4" s="2">
        <v>2020</v>
      </c>
      <c r="BX4" s="2">
        <v>2020</v>
      </c>
      <c r="BY4" s="10">
        <v>2020</v>
      </c>
      <c r="BZ4" s="2">
        <v>2020</v>
      </c>
      <c r="CA4" s="2">
        <v>2020</v>
      </c>
      <c r="CB4" s="2">
        <v>2020</v>
      </c>
      <c r="CC4" s="2">
        <v>2021</v>
      </c>
      <c r="CD4" s="2">
        <v>2021</v>
      </c>
      <c r="CE4" s="2">
        <v>2021</v>
      </c>
      <c r="CF4" s="2">
        <v>2021</v>
      </c>
      <c r="CG4" s="2">
        <v>2021</v>
      </c>
      <c r="CH4" s="2">
        <v>2021</v>
      </c>
      <c r="CI4" s="2">
        <v>2021</v>
      </c>
      <c r="CJ4" s="2">
        <v>2021</v>
      </c>
      <c r="CK4" s="2">
        <v>2021</v>
      </c>
      <c r="CL4" s="2">
        <v>2021</v>
      </c>
      <c r="CM4" s="2">
        <v>2021</v>
      </c>
      <c r="CN4" s="2">
        <v>2021</v>
      </c>
      <c r="CO4" s="2">
        <v>2022</v>
      </c>
      <c r="CP4" s="2">
        <v>2022</v>
      </c>
      <c r="CQ4" s="2">
        <v>2022</v>
      </c>
      <c r="CR4" s="2">
        <v>2022</v>
      </c>
      <c r="CS4" s="2">
        <v>2022</v>
      </c>
      <c r="CT4" s="2">
        <v>2022</v>
      </c>
      <c r="CU4" s="2">
        <v>2022</v>
      </c>
      <c r="CV4" s="2">
        <v>2022</v>
      </c>
      <c r="CW4" s="2">
        <v>2022</v>
      </c>
      <c r="CX4" s="2">
        <v>2022</v>
      </c>
      <c r="CY4" s="2">
        <v>2022</v>
      </c>
      <c r="CZ4" s="2">
        <v>2022</v>
      </c>
      <c r="DA4" s="2">
        <v>2023</v>
      </c>
      <c r="DB4" s="2">
        <v>2023</v>
      </c>
      <c r="DC4" s="2">
        <v>2023</v>
      </c>
      <c r="DD4" s="2">
        <v>2023</v>
      </c>
      <c r="DE4" s="2">
        <v>2023</v>
      </c>
      <c r="DF4" s="2">
        <v>2023</v>
      </c>
      <c r="DG4" s="2">
        <v>2023</v>
      </c>
      <c r="DH4" s="2">
        <v>2023</v>
      </c>
      <c r="DI4" s="2">
        <v>2023</v>
      </c>
      <c r="DJ4" s="2">
        <v>2023</v>
      </c>
      <c r="DK4" s="2">
        <v>2023</v>
      </c>
      <c r="DL4" s="2">
        <v>2023</v>
      </c>
    </row>
    <row r="5" spans="4:116" x14ac:dyDescent="0.25">
      <c r="D5" s="1" t="s">
        <v>1</v>
      </c>
      <c r="E5" s="2"/>
      <c r="F5" s="2" t="s">
        <v>2</v>
      </c>
      <c r="G5" s="3" t="s">
        <v>20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40</v>
      </c>
      <c r="Q5" s="3" t="s">
        <v>41</v>
      </c>
      <c r="R5" s="3" t="s">
        <v>42</v>
      </c>
      <c r="S5" s="4"/>
      <c r="U5" s="11">
        <v>0</v>
      </c>
      <c r="V5" s="12">
        <v>1</v>
      </c>
      <c r="W5" s="12">
        <v>2</v>
      </c>
      <c r="X5" s="12">
        <v>3</v>
      </c>
      <c r="Y5" s="12">
        <v>4</v>
      </c>
      <c r="Z5" s="12">
        <v>5</v>
      </c>
      <c r="AA5" s="12">
        <v>6</v>
      </c>
      <c r="AB5" s="12">
        <v>7</v>
      </c>
      <c r="AC5" s="12">
        <v>8</v>
      </c>
      <c r="AD5" s="12">
        <v>9</v>
      </c>
      <c r="AE5" s="12">
        <v>10</v>
      </c>
      <c r="AF5" s="12">
        <v>11</v>
      </c>
      <c r="AG5" s="12">
        <v>12</v>
      </c>
      <c r="AH5" s="12">
        <v>13</v>
      </c>
      <c r="AI5" s="12">
        <v>14</v>
      </c>
      <c r="AJ5" s="12">
        <v>15</v>
      </c>
      <c r="AK5" s="12">
        <v>16</v>
      </c>
      <c r="AL5" s="12">
        <v>17</v>
      </c>
      <c r="AM5" s="12">
        <v>18</v>
      </c>
      <c r="AN5" s="12">
        <v>19</v>
      </c>
      <c r="AO5" s="12">
        <v>20</v>
      </c>
      <c r="AP5" s="12">
        <v>21</v>
      </c>
      <c r="AQ5" s="12">
        <v>22</v>
      </c>
      <c r="AR5" s="12">
        <v>23</v>
      </c>
      <c r="AS5" s="12">
        <v>24</v>
      </c>
      <c r="AT5" s="12">
        <v>25</v>
      </c>
      <c r="AU5" s="12">
        <v>26</v>
      </c>
      <c r="AV5" s="12">
        <v>27</v>
      </c>
      <c r="AW5" s="12">
        <v>28</v>
      </c>
      <c r="AX5" s="12">
        <v>29</v>
      </c>
      <c r="AY5" s="12">
        <v>30</v>
      </c>
      <c r="AZ5" s="12">
        <v>31</v>
      </c>
      <c r="BA5" s="12">
        <v>32</v>
      </c>
      <c r="BB5" s="12">
        <v>33</v>
      </c>
      <c r="BC5" s="12">
        <v>34</v>
      </c>
      <c r="BD5" s="12">
        <v>35</v>
      </c>
      <c r="BE5" s="12">
        <v>36</v>
      </c>
      <c r="BF5" s="12">
        <v>37</v>
      </c>
      <c r="BG5" s="12">
        <v>38</v>
      </c>
      <c r="BH5" s="12">
        <v>39</v>
      </c>
      <c r="BI5" s="12">
        <v>40</v>
      </c>
      <c r="BJ5" s="12">
        <v>41</v>
      </c>
      <c r="BK5" s="12">
        <v>42</v>
      </c>
      <c r="BL5" s="12">
        <v>43</v>
      </c>
      <c r="BM5" s="12">
        <v>44</v>
      </c>
      <c r="BN5" s="12">
        <v>45</v>
      </c>
      <c r="BO5" s="12">
        <v>46</v>
      </c>
      <c r="BP5" s="12">
        <v>47</v>
      </c>
      <c r="BQ5" s="12">
        <v>48</v>
      </c>
      <c r="BR5" s="12">
        <v>49</v>
      </c>
      <c r="BS5" s="12">
        <v>50</v>
      </c>
      <c r="BT5" s="12">
        <v>51</v>
      </c>
      <c r="BU5" s="12">
        <v>52</v>
      </c>
      <c r="BV5" s="12">
        <v>53</v>
      </c>
      <c r="BW5" s="12">
        <v>54</v>
      </c>
      <c r="BX5" s="12">
        <v>55</v>
      </c>
      <c r="BY5" s="13">
        <v>56</v>
      </c>
      <c r="BZ5" s="12">
        <v>57</v>
      </c>
      <c r="CA5" s="12">
        <v>58</v>
      </c>
      <c r="CB5" s="12">
        <v>59</v>
      </c>
      <c r="CC5" s="12">
        <v>60</v>
      </c>
      <c r="CD5" s="12">
        <v>61</v>
      </c>
      <c r="CE5" s="12">
        <v>62</v>
      </c>
      <c r="CF5" s="12">
        <v>63</v>
      </c>
      <c r="CG5" s="12">
        <v>64</v>
      </c>
      <c r="CH5" s="12">
        <v>65</v>
      </c>
      <c r="CI5" s="12">
        <v>66</v>
      </c>
      <c r="CJ5" s="12">
        <v>67</v>
      </c>
      <c r="CK5" s="12">
        <v>68</v>
      </c>
      <c r="CL5" s="12">
        <v>69</v>
      </c>
      <c r="CM5" s="12">
        <v>70</v>
      </c>
      <c r="CN5" s="12">
        <v>71</v>
      </c>
      <c r="CO5" s="12">
        <v>72</v>
      </c>
      <c r="CP5" s="12">
        <v>73</v>
      </c>
      <c r="CQ5" s="12">
        <v>74</v>
      </c>
      <c r="CR5" s="12">
        <v>75</v>
      </c>
      <c r="CS5" s="12">
        <v>76</v>
      </c>
      <c r="CT5" s="12">
        <v>77</v>
      </c>
      <c r="CU5" s="12">
        <v>78</v>
      </c>
      <c r="CV5" s="12">
        <v>79</v>
      </c>
      <c r="CW5" s="12">
        <v>80</v>
      </c>
      <c r="CX5" s="12">
        <v>81</v>
      </c>
      <c r="CY5" s="12">
        <v>82</v>
      </c>
      <c r="CZ5" s="12">
        <v>83</v>
      </c>
      <c r="DA5" s="12">
        <v>84</v>
      </c>
      <c r="DB5" s="12">
        <v>85</v>
      </c>
      <c r="DC5" s="12">
        <v>86</v>
      </c>
      <c r="DD5" s="12">
        <v>87</v>
      </c>
      <c r="DE5" s="12">
        <v>88</v>
      </c>
      <c r="DF5" s="12">
        <v>89</v>
      </c>
      <c r="DG5" s="12">
        <v>90</v>
      </c>
      <c r="DH5" s="12">
        <v>91</v>
      </c>
      <c r="DI5" s="12">
        <v>92</v>
      </c>
      <c r="DJ5" s="12">
        <v>93</v>
      </c>
      <c r="DK5" s="12">
        <v>94</v>
      </c>
      <c r="DL5" s="12">
        <v>95</v>
      </c>
    </row>
    <row r="6" spans="4:116" ht="15.75" thickBot="1" x14ac:dyDescent="0.3">
      <c r="D6" s="5" t="s">
        <v>43</v>
      </c>
      <c r="E6" s="2"/>
      <c r="F6" s="6" t="s">
        <v>3</v>
      </c>
      <c r="G6" s="7" t="s">
        <v>4</v>
      </c>
      <c r="H6" s="2" t="s">
        <v>44</v>
      </c>
      <c r="I6" s="2" t="s">
        <v>45</v>
      </c>
      <c r="J6" s="2" t="s">
        <v>46</v>
      </c>
      <c r="K6" s="2" t="s">
        <v>47</v>
      </c>
      <c r="L6" s="2" t="s">
        <v>48</v>
      </c>
      <c r="M6" s="2" t="s">
        <v>49</v>
      </c>
      <c r="N6" s="2" t="s">
        <v>50</v>
      </c>
      <c r="O6" s="2" t="s">
        <v>51</v>
      </c>
      <c r="P6" s="2" t="s">
        <v>52</v>
      </c>
      <c r="Q6" s="2" t="s">
        <v>53</v>
      </c>
      <c r="R6" s="2" t="s">
        <v>54</v>
      </c>
      <c r="S6" s="8" t="s">
        <v>5</v>
      </c>
      <c r="U6" s="14">
        <v>42399</v>
      </c>
      <c r="V6" s="15">
        <v>42429</v>
      </c>
      <c r="W6" s="15">
        <v>42460</v>
      </c>
      <c r="X6" s="15">
        <v>42490</v>
      </c>
      <c r="Y6" s="15">
        <v>42521</v>
      </c>
      <c r="Z6" s="15">
        <v>42551</v>
      </c>
      <c r="AA6" s="15">
        <v>42582</v>
      </c>
      <c r="AB6" s="15">
        <v>42613</v>
      </c>
      <c r="AC6" s="15">
        <v>42643</v>
      </c>
      <c r="AD6" s="15">
        <v>42674</v>
      </c>
      <c r="AE6" s="15">
        <v>42704</v>
      </c>
      <c r="AF6" s="15">
        <v>42735</v>
      </c>
      <c r="AG6" s="15">
        <v>42766</v>
      </c>
      <c r="AH6" s="15">
        <v>42794</v>
      </c>
      <c r="AI6" s="15">
        <v>42825</v>
      </c>
      <c r="AJ6" s="15">
        <v>42855</v>
      </c>
      <c r="AK6" s="15">
        <v>42886</v>
      </c>
      <c r="AL6" s="15">
        <v>42916</v>
      </c>
      <c r="AM6" s="15">
        <v>42947</v>
      </c>
      <c r="AN6" s="15">
        <v>42978</v>
      </c>
      <c r="AO6" s="15">
        <v>43008</v>
      </c>
      <c r="AP6" s="15">
        <v>43039</v>
      </c>
      <c r="AQ6" s="15">
        <v>43069</v>
      </c>
      <c r="AR6" s="15">
        <v>43100</v>
      </c>
      <c r="AS6" s="15">
        <v>43131</v>
      </c>
      <c r="AT6" s="15">
        <v>43159</v>
      </c>
      <c r="AU6" s="15">
        <v>43190</v>
      </c>
      <c r="AV6" s="15">
        <v>43220</v>
      </c>
      <c r="AW6" s="15">
        <v>43251</v>
      </c>
      <c r="AX6" s="15">
        <v>43281</v>
      </c>
      <c r="AY6" s="15">
        <v>43312</v>
      </c>
      <c r="AZ6" s="15">
        <v>43343</v>
      </c>
      <c r="BA6" s="15">
        <v>43373</v>
      </c>
      <c r="BB6" s="15">
        <v>43404</v>
      </c>
      <c r="BC6" s="15">
        <v>43434</v>
      </c>
      <c r="BD6" s="15">
        <v>43465</v>
      </c>
      <c r="BE6" s="15">
        <v>43496</v>
      </c>
      <c r="BF6" s="15">
        <v>43524</v>
      </c>
      <c r="BG6" s="15">
        <v>43555</v>
      </c>
      <c r="BH6" s="15">
        <v>43585</v>
      </c>
      <c r="BI6" s="15">
        <v>43616</v>
      </c>
      <c r="BJ6" s="15">
        <v>43646</v>
      </c>
      <c r="BK6" s="15">
        <v>43677</v>
      </c>
      <c r="BL6" s="15">
        <v>43708</v>
      </c>
      <c r="BM6" s="15">
        <v>43738</v>
      </c>
      <c r="BN6" s="15">
        <v>43769</v>
      </c>
      <c r="BO6" s="15">
        <v>43799</v>
      </c>
      <c r="BP6" s="15">
        <v>43830</v>
      </c>
      <c r="BQ6" s="15">
        <v>43861</v>
      </c>
      <c r="BR6" s="15">
        <v>43890</v>
      </c>
      <c r="BS6" s="15">
        <v>43921</v>
      </c>
      <c r="BT6" s="15">
        <v>43951</v>
      </c>
      <c r="BU6" s="15">
        <v>43982</v>
      </c>
      <c r="BV6" s="15">
        <v>44012</v>
      </c>
      <c r="BW6" s="15">
        <v>44043</v>
      </c>
      <c r="BX6" s="15">
        <v>44074</v>
      </c>
      <c r="BY6" s="16">
        <v>44104</v>
      </c>
      <c r="BZ6" s="15">
        <v>44135</v>
      </c>
      <c r="CA6" s="15">
        <v>44165</v>
      </c>
      <c r="CB6" s="15">
        <v>44196</v>
      </c>
      <c r="CC6" s="15">
        <v>44227</v>
      </c>
      <c r="CD6" s="15">
        <v>44255</v>
      </c>
      <c r="CE6" s="15">
        <v>44286</v>
      </c>
      <c r="CF6" s="15">
        <v>44316</v>
      </c>
      <c r="CG6" s="15">
        <v>44347</v>
      </c>
      <c r="CH6" s="15">
        <v>44377</v>
      </c>
      <c r="CI6" s="15">
        <v>44408</v>
      </c>
      <c r="CJ6" s="15">
        <v>44439</v>
      </c>
      <c r="CK6" s="15">
        <v>44469</v>
      </c>
      <c r="CL6" s="15">
        <v>44500</v>
      </c>
      <c r="CM6" s="15">
        <v>44530</v>
      </c>
      <c r="CN6" s="15">
        <v>44561</v>
      </c>
      <c r="CO6" s="15">
        <v>44592</v>
      </c>
      <c r="CP6" s="15">
        <v>44620</v>
      </c>
      <c r="CQ6" s="15">
        <v>44651</v>
      </c>
      <c r="CR6" s="15">
        <v>44681</v>
      </c>
      <c r="CS6" s="15">
        <v>44712</v>
      </c>
      <c r="CT6" s="15">
        <v>44742</v>
      </c>
      <c r="CU6" s="15">
        <v>44773</v>
      </c>
      <c r="CV6" s="15">
        <v>44804</v>
      </c>
      <c r="CW6" s="15">
        <v>44834</v>
      </c>
      <c r="CX6" s="15">
        <v>44865</v>
      </c>
      <c r="CY6" s="15">
        <v>44895</v>
      </c>
      <c r="CZ6" s="15">
        <v>44926</v>
      </c>
      <c r="DA6" s="15">
        <v>44957</v>
      </c>
      <c r="DB6" s="15">
        <v>44985</v>
      </c>
      <c r="DC6" s="15">
        <v>45016</v>
      </c>
      <c r="DD6" s="15">
        <v>45046</v>
      </c>
      <c r="DE6" s="15">
        <v>45077</v>
      </c>
      <c r="DF6" s="15">
        <v>45107</v>
      </c>
      <c r="DG6" s="15">
        <v>45138</v>
      </c>
      <c r="DH6" s="15">
        <v>45169</v>
      </c>
      <c r="DI6" s="15">
        <v>45199</v>
      </c>
      <c r="DJ6" s="15">
        <v>45230</v>
      </c>
      <c r="DK6" s="15">
        <v>45260</v>
      </c>
      <c r="DL6" s="15">
        <v>45291</v>
      </c>
    </row>
    <row r="7" spans="4:116" ht="8.1" customHeight="1" x14ac:dyDescent="0.25">
      <c r="S7" s="23"/>
      <c r="BY7" s="35"/>
    </row>
    <row r="8" spans="4:116" x14ac:dyDescent="0.25">
      <c r="D8" t="s">
        <v>6</v>
      </c>
      <c r="G8" s="17">
        <f>AI8</f>
        <v>0</v>
      </c>
      <c r="H8" s="17">
        <f t="shared" ref="H8:R8" si="4">SUMIFS($U8:$DL8,$U$3:$DL$3,"&gt;"&amp;H$2,$U$3:$DL$3,"&lt;="&amp;H$3)</f>
        <v>0</v>
      </c>
      <c r="I8" s="17">
        <f t="shared" si="4"/>
        <v>0</v>
      </c>
      <c r="J8" s="17">
        <f t="shared" si="4"/>
        <v>0</v>
      </c>
      <c r="K8" s="17">
        <f t="shared" si="4"/>
        <v>85.053159999999991</v>
      </c>
      <c r="L8" s="17">
        <f t="shared" si="4"/>
        <v>1102.7338077609072</v>
      </c>
      <c r="M8" s="17">
        <f t="shared" si="4"/>
        <v>2078.0803778711183</v>
      </c>
      <c r="N8" s="17">
        <f t="shared" si="4"/>
        <v>2152.5939689311367</v>
      </c>
      <c r="O8" s="17">
        <f t="shared" si="4"/>
        <v>1955.181602338535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24">
        <f>SUM(G8:R8)</f>
        <v>7373.6429169016974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-5.1214399999999998</v>
      </c>
      <c r="AE8" s="17">
        <v>0</v>
      </c>
      <c r="AF8" s="17">
        <v>5.1214399999999998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-62.944939999999995</v>
      </c>
      <c r="BI8" s="17">
        <v>-86.414999999999992</v>
      </c>
      <c r="BJ8" s="17">
        <v>-35.243499999999983</v>
      </c>
      <c r="BK8" s="17">
        <v>-7.7715100000000064</v>
      </c>
      <c r="BL8" s="17">
        <v>-13.822540000000004</v>
      </c>
      <c r="BM8" s="17">
        <v>11.213389999999976</v>
      </c>
      <c r="BN8" s="17">
        <v>12.22611999999998</v>
      </c>
      <c r="BO8" s="17">
        <v>41.319230000000005</v>
      </c>
      <c r="BP8" s="17">
        <v>200.37255000000002</v>
      </c>
      <c r="BQ8" s="17">
        <v>26.11936</v>
      </c>
      <c r="BR8" s="17">
        <v>49.940069999999992</v>
      </c>
      <c r="BS8" s="17">
        <v>57.467629999999986</v>
      </c>
      <c r="BT8" s="17">
        <v>63.222580000000022</v>
      </c>
      <c r="BU8" s="17">
        <v>-282.34025999999994</v>
      </c>
      <c r="BV8" s="17">
        <v>126.40634999999997</v>
      </c>
      <c r="BW8" s="17">
        <v>119.07258000000002</v>
      </c>
      <c r="BX8" s="17">
        <v>142.91461000000004</v>
      </c>
      <c r="BY8" s="36">
        <v>223.66617274882873</v>
      </c>
      <c r="BZ8" s="17">
        <v>238.27429225852688</v>
      </c>
      <c r="CA8" s="17">
        <v>252.74399535788626</v>
      </c>
      <c r="CB8" s="17">
        <v>-124.83314290081904</v>
      </c>
      <c r="CC8" s="17">
        <v>236.19893029648435</v>
      </c>
      <c r="CD8" s="17">
        <v>236.2655062903728</v>
      </c>
      <c r="CE8" s="17">
        <v>236.2655062903728</v>
      </c>
      <c r="CF8" s="17">
        <v>236.2655062903728</v>
      </c>
      <c r="CG8" s="17">
        <v>-150.85348503078239</v>
      </c>
      <c r="CH8" s="17">
        <v>236.2655062903728</v>
      </c>
      <c r="CI8" s="17">
        <v>236.2655062903728</v>
      </c>
      <c r="CJ8" s="17">
        <v>236.86710182162273</v>
      </c>
      <c r="CK8" s="17">
        <v>237.00634119662283</v>
      </c>
      <c r="CL8" s="17">
        <v>237.25085263412279</v>
      </c>
      <c r="CM8" s="17">
        <v>239.64247232162282</v>
      </c>
      <c r="CN8" s="17">
        <v>-147.47651899953223</v>
      </c>
      <c r="CO8" s="17">
        <v>244.31608247557779</v>
      </c>
      <c r="CP8" s="17">
        <v>244.31608247557779</v>
      </c>
      <c r="CQ8" s="17">
        <v>244.31608247557779</v>
      </c>
      <c r="CR8" s="17">
        <v>244.31608247557779</v>
      </c>
      <c r="CS8" s="17">
        <v>-152.48088362860619</v>
      </c>
      <c r="CT8" s="17">
        <v>244.31608247557779</v>
      </c>
      <c r="CU8" s="17">
        <v>244.31608247557779</v>
      </c>
      <c r="CV8" s="17">
        <v>244.93224049432774</v>
      </c>
      <c r="CW8" s="17">
        <v>245.57538611932776</v>
      </c>
      <c r="CX8" s="17">
        <v>245.8247877855778</v>
      </c>
      <c r="CY8" s="17">
        <v>246.39799122307781</v>
      </c>
      <c r="CZ8" s="17">
        <v>-150.3989748811062</v>
      </c>
      <c r="DA8" s="17">
        <v>251.16300944064886</v>
      </c>
      <c r="DB8" s="17">
        <v>251.16300944064886</v>
      </c>
      <c r="DC8" s="17">
        <v>251.16300944064886</v>
      </c>
      <c r="DD8" s="17">
        <v>251.16300944064886</v>
      </c>
      <c r="DE8" s="17">
        <v>-155.55388081613984</v>
      </c>
      <c r="DF8" s="17">
        <v>251.16300944064886</v>
      </c>
      <c r="DG8" s="17">
        <v>251.16300944064886</v>
      </c>
      <c r="DH8" s="17">
        <v>251.79384604689889</v>
      </c>
      <c r="DI8" s="17">
        <v>251.98347604689891</v>
      </c>
      <c r="DJ8" s="17">
        <v>252.23786574647383</v>
      </c>
      <c r="DK8" s="17">
        <v>252.81106918397381</v>
      </c>
      <c r="DL8" s="17">
        <v>-153.90582107281483</v>
      </c>
    </row>
    <row r="9" spans="4:116" ht="8.1" customHeight="1" x14ac:dyDescent="0.25">
      <c r="S9" s="23"/>
      <c r="BY9" s="35"/>
    </row>
    <row r="10" spans="4:116" x14ac:dyDescent="0.25">
      <c r="D10" t="s">
        <v>7</v>
      </c>
      <c r="G10" s="17">
        <f t="shared" ref="G10:G17" si="5">AI10</f>
        <v>9.2219099999999994</v>
      </c>
      <c r="H10" s="17">
        <f t="shared" ref="H10:R17" si="6">SUMIFS($U10:$DL10,$U$3:$DL$3,"&gt;"&amp;H$2,$U$3:$DL$3,"&lt;="&amp;H$3)</f>
        <v>-3612.7396399999998</v>
      </c>
      <c r="I10" s="17">
        <f t="shared" si="6"/>
        <v>-9350.6366899999994</v>
      </c>
      <c r="J10" s="17">
        <f t="shared" si="6"/>
        <v>-32309.721949999999</v>
      </c>
      <c r="K10" s="17">
        <f t="shared" si="6"/>
        <v>-11377.430670000002</v>
      </c>
      <c r="L10" s="17">
        <f t="shared" si="6"/>
        <v>-2252.5675233330699</v>
      </c>
      <c r="M10" s="17">
        <f t="shared" si="6"/>
        <v>-87.835299999802643</v>
      </c>
      <c r="N10" s="17">
        <f t="shared" si="6"/>
        <v>0</v>
      </c>
      <c r="O10" s="17">
        <f t="shared" si="6"/>
        <v>0</v>
      </c>
      <c r="P10" s="17">
        <f t="shared" si="6"/>
        <v>0</v>
      </c>
      <c r="Q10" s="17">
        <f t="shared" si="6"/>
        <v>0</v>
      </c>
      <c r="R10" s="17">
        <f t="shared" si="6"/>
        <v>0</v>
      </c>
      <c r="S10" s="29">
        <f t="shared" ref="S10:S17" si="7">SUM(G10:R10)</f>
        <v>-58981.709863332871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-2558.42211</v>
      </c>
      <c r="AE10" s="17">
        <v>-64.953580000000002</v>
      </c>
      <c r="AF10" s="17">
        <v>-768.03456000000006</v>
      </c>
      <c r="AG10" s="17">
        <v>-221.32939000000002</v>
      </c>
      <c r="AH10" s="17">
        <v>0</v>
      </c>
      <c r="AI10" s="17">
        <v>9.2219099999999994</v>
      </c>
      <c r="AJ10" s="17">
        <v>-127.37931</v>
      </c>
      <c r="AK10" s="17">
        <v>-251.05776</v>
      </c>
      <c r="AL10" s="17">
        <v>-1.5014400000000023</v>
      </c>
      <c r="AM10" s="17">
        <v>-683.28015000000005</v>
      </c>
      <c r="AN10" s="17">
        <v>-250.98282000000003</v>
      </c>
      <c r="AO10" s="17">
        <v>-3177.8366199999996</v>
      </c>
      <c r="AP10" s="17">
        <v>-84.769069999999999</v>
      </c>
      <c r="AQ10" s="17">
        <v>17.16386</v>
      </c>
      <c r="AR10" s="17">
        <v>-2320.9754800000001</v>
      </c>
      <c r="AS10" s="17">
        <v>-2479.23981</v>
      </c>
      <c r="AT10" s="17">
        <v>-1890.5083900000002</v>
      </c>
      <c r="AU10" s="17">
        <v>-1956.86977</v>
      </c>
      <c r="AV10" s="17">
        <v>-2317.7660200000005</v>
      </c>
      <c r="AW10" s="17">
        <v>-4149.3047400000005</v>
      </c>
      <c r="AX10" s="17">
        <v>-32.297409999999999</v>
      </c>
      <c r="AY10" s="17">
        <v>-6087.173569999999</v>
      </c>
      <c r="AZ10" s="17">
        <v>-60.755559999999996</v>
      </c>
      <c r="BA10" s="17">
        <v>-6021.7363699999996</v>
      </c>
      <c r="BB10" s="17">
        <v>-2743.86825</v>
      </c>
      <c r="BC10" s="17">
        <v>-381.54910999999998</v>
      </c>
      <c r="BD10" s="17">
        <v>-3294.3058899999996</v>
      </c>
      <c r="BE10" s="17">
        <v>-3373.5868700000001</v>
      </c>
      <c r="BF10" s="17">
        <v>-1870.5837799999999</v>
      </c>
      <c r="BG10" s="17">
        <v>-281.39033000000001</v>
      </c>
      <c r="BH10" s="17">
        <v>-1785.7060100000001</v>
      </c>
      <c r="BI10" s="17">
        <v>-1632.9919499999999</v>
      </c>
      <c r="BJ10" s="17">
        <v>-154.56192999999999</v>
      </c>
      <c r="BK10" s="17">
        <v>-663.15197000000001</v>
      </c>
      <c r="BL10" s="17">
        <v>-2675.6612300000002</v>
      </c>
      <c r="BM10" s="17">
        <v>155.47601</v>
      </c>
      <c r="BN10" s="17">
        <v>-459.90815000000003</v>
      </c>
      <c r="BO10" s="17">
        <v>2.7585899999998511</v>
      </c>
      <c r="BP10" s="17">
        <v>-2310.2344000000021</v>
      </c>
      <c r="BQ10" s="17">
        <v>298.52448000000004</v>
      </c>
      <c r="BR10" s="17">
        <v>-103.54995</v>
      </c>
      <c r="BS10" s="17">
        <v>-33.516479999999994</v>
      </c>
      <c r="BT10" s="17">
        <v>-146.22872000000001</v>
      </c>
      <c r="BU10" s="17">
        <v>-389.28345000000002</v>
      </c>
      <c r="BV10" s="17">
        <v>-597.61942999999997</v>
      </c>
      <c r="BW10" s="17">
        <v>-164.13301000000001</v>
      </c>
      <c r="BX10" s="17">
        <v>-409.68778000000003</v>
      </c>
      <c r="BY10" s="36">
        <v>-208.47996000000003</v>
      </c>
      <c r="BZ10" s="17">
        <v>-29.278433333267547</v>
      </c>
      <c r="CA10" s="17">
        <v>-29.278433333267547</v>
      </c>
      <c r="CB10" s="17">
        <v>-29.278433333267547</v>
      </c>
      <c r="CC10" s="17">
        <v>-112.23344333326753</v>
      </c>
      <c r="CD10" s="17">
        <v>-29.278433333267547</v>
      </c>
      <c r="CE10" s="17">
        <v>-29.278433333267547</v>
      </c>
      <c r="CF10" s="17">
        <v>-29.278433333267547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</row>
    <row r="11" spans="4:116" x14ac:dyDescent="0.25">
      <c r="D11" t="s">
        <v>8</v>
      </c>
      <c r="G11" s="17">
        <f t="shared" si="5"/>
        <v>0</v>
      </c>
      <c r="H11" s="17">
        <f t="shared" si="6"/>
        <v>0</v>
      </c>
      <c r="I11" s="17">
        <f t="shared" si="6"/>
        <v>0</v>
      </c>
      <c r="J11" s="17">
        <f t="shared" si="6"/>
        <v>0</v>
      </c>
      <c r="K11" s="17">
        <f t="shared" si="6"/>
        <v>0</v>
      </c>
      <c r="L11" s="17">
        <f t="shared" si="6"/>
        <v>-6.2808477956978708</v>
      </c>
      <c r="M11" s="17">
        <f t="shared" si="6"/>
        <v>-18.097632705197515</v>
      </c>
      <c r="N11" s="17">
        <f t="shared" si="6"/>
        <v>-18.89404083771668</v>
      </c>
      <c r="O11" s="17">
        <f t="shared" si="6"/>
        <v>-17.861691031890555</v>
      </c>
      <c r="P11" s="17">
        <f t="shared" si="6"/>
        <v>0</v>
      </c>
      <c r="Q11" s="17">
        <f t="shared" si="6"/>
        <v>0</v>
      </c>
      <c r="R11" s="17">
        <f t="shared" si="6"/>
        <v>0</v>
      </c>
      <c r="S11" s="29">
        <f t="shared" si="7"/>
        <v>-61.134212370502624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36">
        <v>0</v>
      </c>
      <c r="BZ11" s="17">
        <v>-1.4121430607077352</v>
      </c>
      <c r="CA11" s="17">
        <v>-1.5648050822346324</v>
      </c>
      <c r="CB11" s="17">
        <v>-1.8644074977340837</v>
      </c>
      <c r="CC11" s="17">
        <v>-1.4394921550214204</v>
      </c>
      <c r="CD11" s="17">
        <v>-1.4394921550214204</v>
      </c>
      <c r="CE11" s="17">
        <v>-1.4394921550214204</v>
      </c>
      <c r="CF11" s="17">
        <v>-1.4394921550214204</v>
      </c>
      <c r="CG11" s="17">
        <v>-1.7465846309083577</v>
      </c>
      <c r="CH11" s="17">
        <v>-1.4394921550214204</v>
      </c>
      <c r="CI11" s="17">
        <v>-1.4394921550214204</v>
      </c>
      <c r="CJ11" s="17">
        <v>-1.4488192175214198</v>
      </c>
      <c r="CK11" s="17">
        <v>-1.4509779675214203</v>
      </c>
      <c r="CL11" s="17">
        <v>-1.4547688425214202</v>
      </c>
      <c r="CM11" s="17">
        <v>-1.4918482175214205</v>
      </c>
      <c r="CN11" s="17">
        <v>-1.7989406934083578</v>
      </c>
      <c r="CO11" s="17">
        <v>-1.5082323606880157</v>
      </c>
      <c r="CP11" s="17">
        <v>-1.5082323606880157</v>
      </c>
      <c r="CQ11" s="17">
        <v>-1.5082323606880157</v>
      </c>
      <c r="CR11" s="17">
        <v>-1.5082323606880157</v>
      </c>
      <c r="CS11" s="17">
        <v>-1.8230021484721264</v>
      </c>
      <c r="CT11" s="17">
        <v>-1.5082323606880157</v>
      </c>
      <c r="CU11" s="17">
        <v>-1.5082323606880157</v>
      </c>
      <c r="CV11" s="17">
        <v>-1.5177851981880157</v>
      </c>
      <c r="CW11" s="17">
        <v>-1.5277564481880159</v>
      </c>
      <c r="CX11" s="17">
        <v>-1.5316231406880159</v>
      </c>
      <c r="CY11" s="17">
        <v>-1.540510015688016</v>
      </c>
      <c r="CZ11" s="17">
        <v>-1.8552798034721265</v>
      </c>
      <c r="DA11" s="17">
        <v>-1.5569222795802844</v>
      </c>
      <c r="DB11" s="17">
        <v>-1.5569222795802844</v>
      </c>
      <c r="DC11" s="17">
        <v>-1.5569222795802844</v>
      </c>
      <c r="DD11" s="17">
        <v>-1.5569222795802844</v>
      </c>
      <c r="DE11" s="17">
        <v>-1.8795613120589978</v>
      </c>
      <c r="DF11" s="17">
        <v>-1.5569222795802844</v>
      </c>
      <c r="DG11" s="17">
        <v>-1.5569222795802844</v>
      </c>
      <c r="DH11" s="17">
        <v>-1.5667026920802845</v>
      </c>
      <c r="DI11" s="17">
        <v>-1.5696426920802846</v>
      </c>
      <c r="DJ11" s="17">
        <v>-1.5735867184302845</v>
      </c>
      <c r="DK11" s="17">
        <v>-1.5824735934302843</v>
      </c>
      <c r="DL11" s="17">
        <v>-1.9051126259089977</v>
      </c>
    </row>
    <row r="12" spans="4:116" x14ac:dyDescent="0.25">
      <c r="D12" t="s">
        <v>9</v>
      </c>
      <c r="G12" s="17">
        <f t="shared" si="5"/>
        <v>0</v>
      </c>
      <c r="H12" s="17">
        <f t="shared" si="6"/>
        <v>0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-14.187188457918241</v>
      </c>
      <c r="M12" s="17">
        <f t="shared" si="6"/>
        <v>-42.865210608140117</v>
      </c>
      <c r="N12" s="17">
        <f t="shared" si="6"/>
        <v>-44.166152416603104</v>
      </c>
      <c r="O12" s="17">
        <f t="shared" si="6"/>
        <v>-41.508888535497064</v>
      </c>
      <c r="P12" s="17">
        <f t="shared" si="6"/>
        <v>0</v>
      </c>
      <c r="Q12" s="17">
        <f t="shared" si="6"/>
        <v>0</v>
      </c>
      <c r="R12" s="17">
        <f t="shared" si="6"/>
        <v>0</v>
      </c>
      <c r="S12" s="29">
        <f t="shared" si="7"/>
        <v>-142.72744001815852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36">
        <v>0</v>
      </c>
      <c r="BZ12" s="17">
        <v>-3.3874358952156332</v>
      </c>
      <c r="CA12" s="17">
        <v>-3.5393353782571357</v>
      </c>
      <c r="CB12" s="17">
        <v>-3.7401031533948648</v>
      </c>
      <c r="CC12" s="17">
        <v>-3.5203140310506078</v>
      </c>
      <c r="CD12" s="17">
        <v>-3.5210021550184467</v>
      </c>
      <c r="CE12" s="17">
        <v>-3.5210021550184467</v>
      </c>
      <c r="CF12" s="17">
        <v>-3.5210021550184467</v>
      </c>
      <c r="CG12" s="17">
        <v>-3.7257304722764046</v>
      </c>
      <c r="CH12" s="17">
        <v>-3.5210021550184467</v>
      </c>
      <c r="CI12" s="17">
        <v>-3.5210021550184467</v>
      </c>
      <c r="CJ12" s="17">
        <v>-3.5272201966851129</v>
      </c>
      <c r="CK12" s="17">
        <v>-3.52865936335178</v>
      </c>
      <c r="CL12" s="17">
        <v>-3.53118661335178</v>
      </c>
      <c r="CM12" s="17">
        <v>-3.5559061966851138</v>
      </c>
      <c r="CN12" s="17">
        <v>-3.7606345139430712</v>
      </c>
      <c r="CO12" s="17">
        <v>-3.6308624767546145</v>
      </c>
      <c r="CP12" s="17">
        <v>-3.6308624767546145</v>
      </c>
      <c r="CQ12" s="17">
        <v>-3.6308624767546145</v>
      </c>
      <c r="CR12" s="17">
        <v>-3.6308624767546145</v>
      </c>
      <c r="CS12" s="17">
        <v>-3.8407090019440222</v>
      </c>
      <c r="CT12" s="17">
        <v>-3.6308624767546145</v>
      </c>
      <c r="CU12" s="17">
        <v>-3.6308624767546145</v>
      </c>
      <c r="CV12" s="17">
        <v>-3.637231035087948</v>
      </c>
      <c r="CW12" s="17">
        <v>-3.6438785350879481</v>
      </c>
      <c r="CX12" s="17">
        <v>-3.6464563300879482</v>
      </c>
      <c r="CY12" s="17">
        <v>-3.6523809134212817</v>
      </c>
      <c r="CZ12" s="17">
        <v>-3.8622274386106885</v>
      </c>
      <c r="DA12" s="17">
        <v>-3.728956778590192</v>
      </c>
      <c r="DB12" s="17">
        <v>-3.728956778590192</v>
      </c>
      <c r="DC12" s="17">
        <v>-3.728956778590192</v>
      </c>
      <c r="DD12" s="17">
        <v>-3.728956778590192</v>
      </c>
      <c r="DE12" s="17">
        <v>-3.9440494669093344</v>
      </c>
      <c r="DF12" s="17">
        <v>-3.728956778590192</v>
      </c>
      <c r="DG12" s="17">
        <v>-3.728956778590192</v>
      </c>
      <c r="DH12" s="17">
        <v>-3.7354770535901922</v>
      </c>
      <c r="DI12" s="17">
        <v>-3.7374370535901926</v>
      </c>
      <c r="DJ12" s="17">
        <v>-3.7400664044901921</v>
      </c>
      <c r="DK12" s="17">
        <v>-3.7459909878235251</v>
      </c>
      <c r="DL12" s="17">
        <v>-3.9610836761426675</v>
      </c>
    </row>
    <row r="13" spans="4:116" x14ac:dyDescent="0.25">
      <c r="D13" t="s">
        <v>10</v>
      </c>
      <c r="G13" s="17">
        <f t="shared" si="5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635.24238211714692</v>
      </c>
      <c r="N13" s="17">
        <f t="shared" si="6"/>
        <v>655.37344167007564</v>
      </c>
      <c r="O13" s="17">
        <f t="shared" si="6"/>
        <v>676.00777771182743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29">
        <f t="shared" si="7"/>
        <v>1966.62360149905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36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312.65055907019604</v>
      </c>
      <c r="CE13" s="17">
        <v>0</v>
      </c>
      <c r="CF13" s="17">
        <v>0</v>
      </c>
      <c r="CG13" s="17">
        <v>0</v>
      </c>
      <c r="CH13" s="17">
        <v>0</v>
      </c>
      <c r="CI13" s="17">
        <v>322.59182304695094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322.59182304695094</v>
      </c>
      <c r="CQ13" s="17">
        <v>0</v>
      </c>
      <c r="CR13" s="17">
        <v>0</v>
      </c>
      <c r="CS13" s="17">
        <v>0</v>
      </c>
      <c r="CT13" s="17">
        <v>0</v>
      </c>
      <c r="CU13" s="17">
        <v>332.78161862312464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332.78161862312464</v>
      </c>
      <c r="DC13" s="17">
        <v>0</v>
      </c>
      <c r="DD13" s="17">
        <v>0</v>
      </c>
      <c r="DE13" s="17">
        <v>0</v>
      </c>
      <c r="DF13" s="17">
        <v>0</v>
      </c>
      <c r="DG13" s="17">
        <v>343.22615908870279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</row>
    <row r="14" spans="4:116" x14ac:dyDescent="0.25">
      <c r="D14" t="s">
        <v>11</v>
      </c>
      <c r="G14" s="17">
        <f t="shared" si="5"/>
        <v>0</v>
      </c>
      <c r="H14" s="17">
        <f t="shared" si="6"/>
        <v>0</v>
      </c>
      <c r="I14" s="17">
        <f t="shared" si="6"/>
        <v>0</v>
      </c>
      <c r="J14" s="17">
        <f t="shared" si="6"/>
        <v>0</v>
      </c>
      <c r="K14" s="17">
        <f t="shared" si="6"/>
        <v>-263.13191999999998</v>
      </c>
      <c r="L14" s="17">
        <f t="shared" si="6"/>
        <v>-467.66768999999999</v>
      </c>
      <c r="M14" s="17">
        <f t="shared" si="6"/>
        <v>0</v>
      </c>
      <c r="N14" s="17">
        <f t="shared" si="6"/>
        <v>0</v>
      </c>
      <c r="O14" s="17">
        <f t="shared" si="6"/>
        <v>0</v>
      </c>
      <c r="P14" s="17">
        <f t="shared" si="6"/>
        <v>0</v>
      </c>
      <c r="Q14" s="17">
        <f t="shared" si="6"/>
        <v>0</v>
      </c>
      <c r="R14" s="17">
        <f t="shared" si="6"/>
        <v>0</v>
      </c>
      <c r="S14" s="29">
        <f t="shared" si="7"/>
        <v>-730.79961000000003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-263.13191999999998</v>
      </c>
      <c r="BQ14" s="17">
        <v>0</v>
      </c>
      <c r="BR14" s="17">
        <v>0</v>
      </c>
      <c r="BS14" s="17">
        <v>0</v>
      </c>
      <c r="BT14" s="17">
        <v>0</v>
      </c>
      <c r="BU14" s="17">
        <v>-19.481150000000003</v>
      </c>
      <c r="BV14" s="17">
        <v>-12.900399999999999</v>
      </c>
      <c r="BW14" s="17">
        <v>-2.5605799999999999</v>
      </c>
      <c r="BX14" s="17">
        <v>0</v>
      </c>
      <c r="BY14" s="36">
        <v>0</v>
      </c>
      <c r="BZ14" s="17">
        <v>0</v>
      </c>
      <c r="CA14" s="17">
        <v>0</v>
      </c>
      <c r="CB14" s="17">
        <v>0</v>
      </c>
      <c r="CC14" s="17">
        <v>-432.72555999999997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</row>
    <row r="15" spans="4:116" x14ac:dyDescent="0.25">
      <c r="D15" t="s">
        <v>12</v>
      </c>
      <c r="G15" s="17">
        <f t="shared" si="5"/>
        <v>0</v>
      </c>
      <c r="H15" s="17">
        <f t="shared" si="6"/>
        <v>0</v>
      </c>
      <c r="I15" s="17">
        <f t="shared" si="6"/>
        <v>0</v>
      </c>
      <c r="J15" s="17">
        <f t="shared" si="6"/>
        <v>0</v>
      </c>
      <c r="K15" s="17">
        <f t="shared" si="6"/>
        <v>-136.40567000000001</v>
      </c>
      <c r="L15" s="17">
        <f t="shared" si="6"/>
        <v>0</v>
      </c>
      <c r="M15" s="17">
        <f t="shared" si="6"/>
        <v>0</v>
      </c>
      <c r="N15" s="17">
        <f t="shared" si="6"/>
        <v>0</v>
      </c>
      <c r="O15" s="17">
        <f t="shared" si="6"/>
        <v>0</v>
      </c>
      <c r="P15" s="17">
        <f t="shared" si="6"/>
        <v>0</v>
      </c>
      <c r="Q15" s="17">
        <f t="shared" si="6"/>
        <v>0</v>
      </c>
      <c r="R15" s="17">
        <f t="shared" si="6"/>
        <v>0</v>
      </c>
      <c r="S15" s="29">
        <f t="shared" si="7"/>
        <v>-136.40567000000001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-136.40567000000001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36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</row>
    <row r="16" spans="4:116" x14ac:dyDescent="0.25">
      <c r="D16" t="s">
        <v>13</v>
      </c>
      <c r="G16" s="17">
        <f t="shared" si="5"/>
        <v>-4.6999999999999999E-4</v>
      </c>
      <c r="H16" s="17">
        <f t="shared" si="6"/>
        <v>0</v>
      </c>
      <c r="I16" s="17">
        <f t="shared" si="6"/>
        <v>2.2204460492503131E-16</v>
      </c>
      <c r="J16" s="17">
        <f t="shared" si="6"/>
        <v>0</v>
      </c>
      <c r="K16" s="17">
        <f t="shared" si="6"/>
        <v>247.15747999999996</v>
      </c>
      <c r="L16" s="17">
        <f t="shared" si="6"/>
        <v>86.342360000000014</v>
      </c>
      <c r="M16" s="17">
        <f t="shared" si="6"/>
        <v>0</v>
      </c>
      <c r="N16" s="17">
        <f t="shared" si="6"/>
        <v>0</v>
      </c>
      <c r="O16" s="17">
        <f t="shared" si="6"/>
        <v>0</v>
      </c>
      <c r="P16" s="17">
        <f t="shared" si="6"/>
        <v>0</v>
      </c>
      <c r="Q16" s="17">
        <f t="shared" si="6"/>
        <v>0</v>
      </c>
      <c r="R16" s="17">
        <f t="shared" si="6"/>
        <v>0</v>
      </c>
      <c r="S16" s="29">
        <f t="shared" si="7"/>
        <v>333.49937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-3.8998699999999999</v>
      </c>
      <c r="AF16" s="17">
        <v>3.8998699999999999</v>
      </c>
      <c r="AG16" s="17">
        <v>0</v>
      </c>
      <c r="AH16" s="17">
        <v>0</v>
      </c>
      <c r="AI16" s="17">
        <v>-4.6999999999999999E-4</v>
      </c>
      <c r="AJ16" s="17">
        <v>0</v>
      </c>
      <c r="AK16" s="17">
        <v>0</v>
      </c>
      <c r="AL16" s="17">
        <v>0</v>
      </c>
      <c r="AM16" s="17">
        <v>-4.6999999999999999E-4</v>
      </c>
      <c r="AN16" s="17">
        <v>9.3999999999999997E-4</v>
      </c>
      <c r="AO16" s="17">
        <v>-1.2359999999999999E-2</v>
      </c>
      <c r="AP16" s="17">
        <v>-6.4189999999999997E-2</v>
      </c>
      <c r="AQ16" s="17">
        <v>-0.93376999999999999</v>
      </c>
      <c r="AR16" s="17">
        <v>1.0103200000000001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-2.0719999999999999E-2</v>
      </c>
      <c r="BG16" s="17">
        <v>2.0719999999999999E-2</v>
      </c>
      <c r="BH16" s="17">
        <v>26.808</v>
      </c>
      <c r="BI16" s="17">
        <v>20.935459999999999</v>
      </c>
      <c r="BJ16" s="17">
        <v>22.776929999999997</v>
      </c>
      <c r="BK16" s="17">
        <v>22.069489999999998</v>
      </c>
      <c r="BL16" s="17">
        <v>19.687180000000001</v>
      </c>
      <c r="BM16" s="17">
        <v>17.188160000000003</v>
      </c>
      <c r="BN16" s="17">
        <v>21.871320000000001</v>
      </c>
      <c r="BO16" s="17">
        <v>17.956360000000004</v>
      </c>
      <c r="BP16" s="17">
        <v>72.07495999999999</v>
      </c>
      <c r="BQ16" s="17">
        <v>5.7896200000000029</v>
      </c>
      <c r="BR16" s="17">
        <v>20.057090000000002</v>
      </c>
      <c r="BS16" s="17">
        <v>8.3201100000000014</v>
      </c>
      <c r="BT16" s="17">
        <v>7.8804799999999986</v>
      </c>
      <c r="BU16" s="17">
        <v>0.73291000000000095</v>
      </c>
      <c r="BV16" s="17">
        <v>16.287770000000002</v>
      </c>
      <c r="BW16" s="17">
        <v>14.566939999999999</v>
      </c>
      <c r="BX16" s="17">
        <v>18.497060000000001</v>
      </c>
      <c r="BY16" s="36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</row>
    <row r="17" spans="4:116" x14ac:dyDescent="0.25">
      <c r="D17" t="s">
        <v>14</v>
      </c>
      <c r="G17" s="17">
        <f t="shared" si="5"/>
        <v>2.5482300000000002</v>
      </c>
      <c r="H17" s="17">
        <f t="shared" si="6"/>
        <v>-2.5482300000000002</v>
      </c>
      <c r="I17" s="17">
        <f t="shared" si="6"/>
        <v>2.5482300000000002</v>
      </c>
      <c r="J17" s="17">
        <f t="shared" si="6"/>
        <v>0</v>
      </c>
      <c r="K17" s="17">
        <f t="shared" si="6"/>
        <v>-285.40122999999971</v>
      </c>
      <c r="L17" s="17">
        <f t="shared" si="6"/>
        <v>1064.95002</v>
      </c>
      <c r="M17" s="17">
        <f t="shared" si="6"/>
        <v>0</v>
      </c>
      <c r="N17" s="17">
        <f t="shared" si="6"/>
        <v>0</v>
      </c>
      <c r="O17" s="17">
        <f t="shared" si="6"/>
        <v>0</v>
      </c>
      <c r="P17" s="17">
        <f t="shared" si="6"/>
        <v>0</v>
      </c>
      <c r="Q17" s="17">
        <f t="shared" si="6"/>
        <v>0</v>
      </c>
      <c r="R17" s="17">
        <f t="shared" si="6"/>
        <v>0</v>
      </c>
      <c r="S17" s="29">
        <f t="shared" si="7"/>
        <v>782.09702000000027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-501.85134000000005</v>
      </c>
      <c r="AE17" s="17">
        <v>-220.19747000000001</v>
      </c>
      <c r="AF17" s="17">
        <v>722.04881</v>
      </c>
      <c r="AG17" s="17">
        <v>-2.5482300000000002</v>
      </c>
      <c r="AH17" s="17">
        <v>0</v>
      </c>
      <c r="AI17" s="17">
        <v>2.5482300000000002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84.94201000000001</v>
      </c>
      <c r="BI17" s="17">
        <v>177.90479999999999</v>
      </c>
      <c r="BJ17" s="17">
        <v>-59.533620000000013</v>
      </c>
      <c r="BK17" s="17">
        <v>17.103960000000001</v>
      </c>
      <c r="BL17" s="17">
        <v>54.263199999999991</v>
      </c>
      <c r="BM17" s="17">
        <v>-128.92421999999999</v>
      </c>
      <c r="BN17" s="17">
        <v>36.518820000000005</v>
      </c>
      <c r="BO17" s="17">
        <v>34.647580000000005</v>
      </c>
      <c r="BP17" s="17">
        <v>67.371630000000124</v>
      </c>
      <c r="BQ17" s="17">
        <v>-569.69538999999986</v>
      </c>
      <c r="BR17" s="17">
        <v>50.888570000000001</v>
      </c>
      <c r="BS17" s="17">
        <v>144.37202000000002</v>
      </c>
      <c r="BT17" s="17">
        <v>204.50217999999998</v>
      </c>
      <c r="BU17" s="17">
        <v>33.223670000000041</v>
      </c>
      <c r="BV17" s="17">
        <v>-42.425380000000018</v>
      </c>
      <c r="BW17" s="17">
        <v>629.42404999999997</v>
      </c>
      <c r="BX17" s="17">
        <v>44.964910000000003</v>
      </c>
      <c r="BY17" s="36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</row>
    <row r="18" spans="4:116" ht="8.1" customHeight="1" x14ac:dyDescent="0.25">
      <c r="S18" s="23"/>
      <c r="BY18" s="35"/>
    </row>
    <row r="19" spans="4:116" x14ac:dyDescent="0.25">
      <c r="D19" t="s">
        <v>15</v>
      </c>
      <c r="G19" s="17">
        <f t="shared" ref="G19:G22" si="8">AI19</f>
        <v>0</v>
      </c>
      <c r="H19" s="17">
        <f t="shared" ref="H19:R22" si="9">SUMIFS($U19:$DL19,$U$3:$DL$3,"&gt;"&amp;H$2,$U$3:$DL$3,"&lt;="&amp;H$3)</f>
        <v>0</v>
      </c>
      <c r="I19" s="17">
        <f t="shared" si="9"/>
        <v>0</v>
      </c>
      <c r="J19" s="17">
        <f t="shared" si="9"/>
        <v>0</v>
      </c>
      <c r="K19" s="17">
        <f t="shared" si="9"/>
        <v>0</v>
      </c>
      <c r="L19" s="17">
        <f t="shared" si="9"/>
        <v>0</v>
      </c>
      <c r="M19" s="17">
        <f t="shared" si="9"/>
        <v>0</v>
      </c>
      <c r="N19" s="17">
        <f t="shared" si="9"/>
        <v>0</v>
      </c>
      <c r="O19" s="17">
        <f t="shared" si="9"/>
        <v>0</v>
      </c>
      <c r="P19" s="17">
        <f t="shared" si="9"/>
        <v>0</v>
      </c>
      <c r="Q19" s="17">
        <f t="shared" si="9"/>
        <v>0</v>
      </c>
      <c r="R19" s="17">
        <f t="shared" si="9"/>
        <v>0</v>
      </c>
      <c r="S19" s="29">
        <f t="shared" ref="S19:S22" si="10">SUM(G19:R19)</f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36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</row>
    <row r="20" spans="4:116" x14ac:dyDescent="0.25">
      <c r="D20" t="s">
        <v>16</v>
      </c>
      <c r="G20" s="17">
        <f t="shared" si="8"/>
        <v>0</v>
      </c>
      <c r="H20" s="17">
        <f t="shared" si="9"/>
        <v>0</v>
      </c>
      <c r="I20" s="17">
        <f t="shared" si="9"/>
        <v>0</v>
      </c>
      <c r="J20" s="17">
        <f t="shared" si="9"/>
        <v>0</v>
      </c>
      <c r="K20" s="17">
        <f t="shared" si="9"/>
        <v>0</v>
      </c>
      <c r="L20" s="17">
        <f t="shared" si="9"/>
        <v>0</v>
      </c>
      <c r="M20" s="17">
        <f t="shared" si="9"/>
        <v>0</v>
      </c>
      <c r="N20" s="17">
        <f t="shared" si="9"/>
        <v>0</v>
      </c>
      <c r="O20" s="17">
        <f t="shared" si="9"/>
        <v>0</v>
      </c>
      <c r="P20" s="17">
        <f t="shared" si="9"/>
        <v>0</v>
      </c>
      <c r="Q20" s="17">
        <f t="shared" si="9"/>
        <v>0</v>
      </c>
      <c r="R20" s="17">
        <f t="shared" si="9"/>
        <v>0</v>
      </c>
      <c r="S20" s="29">
        <f t="shared" si="10"/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36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</row>
    <row r="21" spans="4:116" x14ac:dyDescent="0.25">
      <c r="D21" t="s">
        <v>17</v>
      </c>
      <c r="G21" s="17">
        <f t="shared" si="8"/>
        <v>0</v>
      </c>
      <c r="H21" s="17">
        <f t="shared" si="9"/>
        <v>0</v>
      </c>
      <c r="I21" s="17">
        <f t="shared" si="9"/>
        <v>0</v>
      </c>
      <c r="J21" s="17">
        <f t="shared" si="9"/>
        <v>0</v>
      </c>
      <c r="K21" s="17">
        <f t="shared" si="9"/>
        <v>0</v>
      </c>
      <c r="L21" s="17">
        <f t="shared" si="9"/>
        <v>0</v>
      </c>
      <c r="M21" s="17">
        <f t="shared" si="9"/>
        <v>0</v>
      </c>
      <c r="N21" s="17">
        <f t="shared" si="9"/>
        <v>0</v>
      </c>
      <c r="O21" s="17">
        <f t="shared" si="9"/>
        <v>0</v>
      </c>
      <c r="P21" s="17">
        <f t="shared" si="9"/>
        <v>0</v>
      </c>
      <c r="Q21" s="17">
        <f t="shared" si="9"/>
        <v>0</v>
      </c>
      <c r="R21" s="17">
        <f t="shared" si="9"/>
        <v>0</v>
      </c>
      <c r="S21" s="29">
        <f t="shared" si="10"/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36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</row>
    <row r="22" spans="4:116" x14ac:dyDescent="0.25">
      <c r="D22" t="s">
        <v>18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9"/>
        <v>0</v>
      </c>
      <c r="K22" s="30">
        <f t="shared" si="9"/>
        <v>0</v>
      </c>
      <c r="L22" s="30">
        <f t="shared" si="9"/>
        <v>0</v>
      </c>
      <c r="M22" s="30">
        <f t="shared" si="9"/>
        <v>0</v>
      </c>
      <c r="N22" s="30">
        <f t="shared" si="9"/>
        <v>0</v>
      </c>
      <c r="O22" s="30">
        <f t="shared" si="9"/>
        <v>0</v>
      </c>
      <c r="P22" s="30">
        <f t="shared" si="9"/>
        <v>0</v>
      </c>
      <c r="Q22" s="30">
        <f t="shared" si="9"/>
        <v>0</v>
      </c>
      <c r="R22" s="30">
        <f t="shared" si="9"/>
        <v>0</v>
      </c>
      <c r="S22" s="31">
        <f t="shared" si="10"/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7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0">
        <v>0</v>
      </c>
      <c r="DF22" s="30">
        <v>0</v>
      </c>
      <c r="DG22" s="30">
        <v>0</v>
      </c>
      <c r="DH22" s="30">
        <v>0</v>
      </c>
      <c r="DI22" s="30">
        <v>0</v>
      </c>
      <c r="DJ22" s="30">
        <v>0</v>
      </c>
      <c r="DK22" s="30">
        <v>0</v>
      </c>
      <c r="DL22" s="30">
        <v>0</v>
      </c>
    </row>
    <row r="23" spans="4:116" ht="8.1" customHeight="1" x14ac:dyDescent="0.25">
      <c r="S23" s="23"/>
      <c r="BY23" s="35"/>
    </row>
    <row r="24" spans="4:116" s="26" customFormat="1" x14ac:dyDescent="0.25">
      <c r="D24" s="26" t="s">
        <v>19</v>
      </c>
      <c r="G24" s="18">
        <f t="shared" ref="G24" si="11">AI24</f>
        <v>11.76967</v>
      </c>
      <c r="H24" s="18">
        <f t="shared" ref="H24:R24" si="12">SUMIFS($U24:$DL24,$U$3:$DL$3,"&gt;"&amp;H$2,$U$3:$DL$3,"&lt;="&amp;H$3)</f>
        <v>-3615.2878700000006</v>
      </c>
      <c r="I24" s="18">
        <f t="shared" si="12"/>
        <v>-9348.088459999999</v>
      </c>
      <c r="J24" s="18">
        <f t="shared" si="12"/>
        <v>-32309.721949999999</v>
      </c>
      <c r="K24" s="18">
        <f t="shared" si="12"/>
        <v>-11730.158850000003</v>
      </c>
      <c r="L24" s="18">
        <f t="shared" si="12"/>
        <v>-486.67706182577899</v>
      </c>
      <c r="M24" s="18">
        <f t="shared" si="12"/>
        <v>2564.5246166751249</v>
      </c>
      <c r="N24" s="18">
        <f t="shared" si="12"/>
        <v>2744.9072173468917</v>
      </c>
      <c r="O24" s="18">
        <f t="shared" si="12"/>
        <v>2571.8188004829753</v>
      </c>
      <c r="P24" s="18">
        <f t="shared" si="12"/>
        <v>0</v>
      </c>
      <c r="Q24" s="18">
        <f t="shared" si="12"/>
        <v>0</v>
      </c>
      <c r="R24" s="18">
        <f t="shared" si="12"/>
        <v>0</v>
      </c>
      <c r="S24" s="32">
        <f t="shared" ref="S24" si="13">SUM(G24:R24)</f>
        <v>-49596.913887320799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-3065.39489</v>
      </c>
      <c r="AE24" s="18">
        <v>-289.05092000000002</v>
      </c>
      <c r="AF24" s="18">
        <v>-36.964440000000089</v>
      </c>
      <c r="AG24" s="18">
        <v>-223.87762000000001</v>
      </c>
      <c r="AH24" s="18">
        <v>0</v>
      </c>
      <c r="AI24" s="18">
        <v>11.76967</v>
      </c>
      <c r="AJ24" s="18">
        <v>-127.37931</v>
      </c>
      <c r="AK24" s="18">
        <v>-251.05776</v>
      </c>
      <c r="AL24" s="18">
        <v>-1.5014400000000023</v>
      </c>
      <c r="AM24" s="18">
        <v>-683.28062</v>
      </c>
      <c r="AN24" s="18">
        <v>-250.98188000000002</v>
      </c>
      <c r="AO24" s="18">
        <v>-3177.8489799999998</v>
      </c>
      <c r="AP24" s="18">
        <v>-84.833259999999996</v>
      </c>
      <c r="AQ24" s="18">
        <v>16.230090000000001</v>
      </c>
      <c r="AR24" s="18">
        <v>-2319.9651600000002</v>
      </c>
      <c r="AS24" s="18">
        <v>-2479.23981</v>
      </c>
      <c r="AT24" s="18">
        <v>-1890.5083900000002</v>
      </c>
      <c r="AU24" s="18">
        <v>-1956.86977</v>
      </c>
      <c r="AV24" s="18">
        <v>-2317.7660200000005</v>
      </c>
      <c r="AW24" s="18">
        <v>-4149.3047400000005</v>
      </c>
      <c r="AX24" s="18">
        <v>-32.297409999999999</v>
      </c>
      <c r="AY24" s="18">
        <v>-6087.173569999999</v>
      </c>
      <c r="AZ24" s="18">
        <v>-60.755559999999996</v>
      </c>
      <c r="BA24" s="18">
        <v>-6021.7363699999996</v>
      </c>
      <c r="BB24" s="18">
        <v>-2743.86825</v>
      </c>
      <c r="BC24" s="18">
        <v>-381.54910999999998</v>
      </c>
      <c r="BD24" s="18">
        <v>-3294.3058899999996</v>
      </c>
      <c r="BE24" s="18">
        <v>-3373.5868700000001</v>
      </c>
      <c r="BF24" s="18">
        <v>-1870.6044999999999</v>
      </c>
      <c r="BG24" s="18">
        <v>-281.36961000000002</v>
      </c>
      <c r="BH24" s="18">
        <v>-1736.9009400000002</v>
      </c>
      <c r="BI24" s="18">
        <v>-1520.5666899999999</v>
      </c>
      <c r="BJ24" s="18">
        <v>-226.56211999999999</v>
      </c>
      <c r="BK24" s="18">
        <v>-631.75003000000004</v>
      </c>
      <c r="BL24" s="18">
        <v>-2615.5333900000005</v>
      </c>
      <c r="BM24" s="18">
        <v>54.953339999999997</v>
      </c>
      <c r="BN24" s="18">
        <v>-389.29189000000002</v>
      </c>
      <c r="BO24" s="18">
        <v>96.681759999999869</v>
      </c>
      <c r="BP24" s="18">
        <v>-2369.9528500000019</v>
      </c>
      <c r="BQ24" s="18">
        <v>-239.26192999999981</v>
      </c>
      <c r="BR24" s="18">
        <v>17.33578</v>
      </c>
      <c r="BS24" s="18">
        <v>176.64328</v>
      </c>
      <c r="BT24" s="18">
        <v>129.37652</v>
      </c>
      <c r="BU24" s="18">
        <v>-657.14827999999989</v>
      </c>
      <c r="BV24" s="18">
        <v>-510.25108999999998</v>
      </c>
      <c r="BW24" s="18">
        <v>596.36997999999994</v>
      </c>
      <c r="BX24" s="18">
        <v>-203.31119999999999</v>
      </c>
      <c r="BY24" s="38">
        <v>15.186212748828694</v>
      </c>
      <c r="BZ24" s="18">
        <v>204.19627996933596</v>
      </c>
      <c r="CA24" s="18">
        <v>218.36142156412694</v>
      </c>
      <c r="CB24" s="18">
        <v>-159.71608688521553</v>
      </c>
      <c r="CC24" s="18">
        <v>-313.71987922285518</v>
      </c>
      <c r="CD24" s="18">
        <v>514.67713771726142</v>
      </c>
      <c r="CE24" s="18">
        <v>202.02657864706538</v>
      </c>
      <c r="CF24" s="18">
        <v>202.02657864706538</v>
      </c>
      <c r="CG24" s="18">
        <v>-156.32580013396716</v>
      </c>
      <c r="CH24" s="18">
        <v>231.30501198033292</v>
      </c>
      <c r="CI24" s="18">
        <v>553.89683502728394</v>
      </c>
      <c r="CJ24" s="18">
        <v>231.8910624074162</v>
      </c>
      <c r="CK24" s="18">
        <v>232.02670386574962</v>
      </c>
      <c r="CL24" s="18">
        <v>232.26489717824958</v>
      </c>
      <c r="CM24" s="18">
        <v>234.59471790741628</v>
      </c>
      <c r="CN24" s="18">
        <v>-153.03609420688366</v>
      </c>
      <c r="CO24" s="18">
        <v>239.17698763813516</v>
      </c>
      <c r="CP24" s="18">
        <v>561.76881068508601</v>
      </c>
      <c r="CQ24" s="18">
        <v>239.17698763813516</v>
      </c>
      <c r="CR24" s="18">
        <v>239.17698763813516</v>
      </c>
      <c r="CS24" s="18">
        <v>-158.14459477902233</v>
      </c>
      <c r="CT24" s="18">
        <v>239.17698763813516</v>
      </c>
      <c r="CU24" s="18">
        <v>571.95860626125977</v>
      </c>
      <c r="CV24" s="18">
        <v>239.77722426105177</v>
      </c>
      <c r="CW24" s="18">
        <v>240.4037511360518</v>
      </c>
      <c r="CX24" s="18">
        <v>240.64670831480183</v>
      </c>
      <c r="CY24" s="18">
        <v>241.20510029396851</v>
      </c>
      <c r="CZ24" s="18">
        <v>-156.116482123189</v>
      </c>
      <c r="DA24" s="18">
        <v>245.87713038247838</v>
      </c>
      <c r="DB24" s="18">
        <v>578.65874900560311</v>
      </c>
      <c r="DC24" s="18">
        <v>245.87713038247838</v>
      </c>
      <c r="DD24" s="18">
        <v>245.87713038247838</v>
      </c>
      <c r="DE24" s="18">
        <v>-161.37749159510818</v>
      </c>
      <c r="DF24" s="18">
        <v>245.87713038247838</v>
      </c>
      <c r="DG24" s="18">
        <v>589.10328947118114</v>
      </c>
      <c r="DH24" s="18">
        <v>246.49166630122841</v>
      </c>
      <c r="DI24" s="18">
        <v>246.67639630122844</v>
      </c>
      <c r="DJ24" s="18">
        <v>246.92421262355336</v>
      </c>
      <c r="DK24" s="18">
        <v>247.48260460272002</v>
      </c>
      <c r="DL24" s="18">
        <v>-159.77201737486649</v>
      </c>
    </row>
    <row r="25" spans="4:116" ht="8.1" customHeight="1" x14ac:dyDescent="0.25"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9"/>
      <c r="BY25" s="35"/>
    </row>
    <row r="26" spans="4:116" x14ac:dyDescent="0.25">
      <c r="D26" t="s">
        <v>55</v>
      </c>
      <c r="G26" s="17">
        <f t="shared" ref="G26:G30" si="14">AI26</f>
        <v>0</v>
      </c>
      <c r="H26" s="17">
        <f t="shared" ref="H26:R30" si="15">SUMIFS($U26:$DL26,$U$3:$DL$3,"&gt;"&amp;H$2,$U$3:$DL$3,"&lt;="&amp;H$3)</f>
        <v>289.05091999999996</v>
      </c>
      <c r="I26" s="17">
        <f t="shared" si="15"/>
        <v>783.71762999999999</v>
      </c>
      <c r="J26" s="17">
        <f t="shared" si="15"/>
        <v>29045.258330000001</v>
      </c>
      <c r="K26" s="17">
        <f t="shared" si="15"/>
        <v>12175.497330000002</v>
      </c>
      <c r="L26" s="17">
        <f t="shared" si="15"/>
        <v>2310.10881333307</v>
      </c>
      <c r="M26" s="17">
        <f t="shared" si="15"/>
        <v>87.835299999802643</v>
      </c>
      <c r="N26" s="17">
        <f t="shared" si="15"/>
        <v>33750</v>
      </c>
      <c r="O26" s="17">
        <f t="shared" si="15"/>
        <v>0</v>
      </c>
      <c r="P26" s="17">
        <f t="shared" si="15"/>
        <v>0</v>
      </c>
      <c r="Q26" s="17">
        <f t="shared" si="15"/>
        <v>0</v>
      </c>
      <c r="R26" s="17">
        <f t="shared" si="15"/>
        <v>0</v>
      </c>
      <c r="S26" s="29">
        <f t="shared" ref="S26:S30" si="16">SUM(G26:R26)</f>
        <v>78441.468323332869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289.05091999999996</v>
      </c>
      <c r="AF26" s="17">
        <v>0</v>
      </c>
      <c r="AG26" s="17">
        <v>0</v>
      </c>
      <c r="AH26" s="17">
        <v>0</v>
      </c>
      <c r="AI26" s="17">
        <v>0</v>
      </c>
      <c r="AJ26" s="17">
        <v>9.2518700000000003</v>
      </c>
      <c r="AK26" s="17">
        <v>6.3518800000000004</v>
      </c>
      <c r="AL26" s="17">
        <v>0</v>
      </c>
      <c r="AM26" s="17">
        <v>683.28062</v>
      </c>
      <c r="AN26" s="17">
        <v>0</v>
      </c>
      <c r="AO26" s="17">
        <v>0</v>
      </c>
      <c r="AP26" s="17">
        <v>84.833259999999996</v>
      </c>
      <c r="AQ26" s="17">
        <v>0</v>
      </c>
      <c r="AR26" s="17">
        <v>0</v>
      </c>
      <c r="AS26" s="17">
        <v>0</v>
      </c>
      <c r="AT26" s="17">
        <v>0</v>
      </c>
      <c r="AU26" s="17">
        <v>1286.1306000000002</v>
      </c>
      <c r="AV26" s="17">
        <v>4243.3151500000004</v>
      </c>
      <c r="AW26" s="17">
        <v>2245.2299900000003</v>
      </c>
      <c r="AX26" s="17">
        <v>30.709970000000002</v>
      </c>
      <c r="AY26" s="17">
        <v>6071.11852</v>
      </c>
      <c r="AZ26" s="17">
        <v>57.83419</v>
      </c>
      <c r="BA26" s="17">
        <v>6038.4882099999995</v>
      </c>
      <c r="BB26" s="17">
        <v>2729.0207500000001</v>
      </c>
      <c r="BC26" s="17">
        <v>2776.3393500000002</v>
      </c>
      <c r="BD26" s="17">
        <v>205.39333999999999</v>
      </c>
      <c r="BE26" s="17">
        <v>3361.6782599999997</v>
      </c>
      <c r="BF26" s="17">
        <v>1864.7573200000002</v>
      </c>
      <c r="BG26" s="17">
        <v>261.11583999999999</v>
      </c>
      <c r="BH26" s="17">
        <v>1761.82653</v>
      </c>
      <c r="BI26" s="17">
        <v>1668.3705299999999</v>
      </c>
      <c r="BJ26" s="17">
        <v>149.56192999999999</v>
      </c>
      <c r="BK26" s="17">
        <v>686.50450999999998</v>
      </c>
      <c r="BL26" s="17">
        <v>2638.6366600000001</v>
      </c>
      <c r="BM26" s="17">
        <v>0</v>
      </c>
      <c r="BN26" s="17">
        <v>489.16927000000004</v>
      </c>
      <c r="BO26" s="17">
        <v>1660.6229599999999</v>
      </c>
      <c r="BP26" s="17">
        <v>677.94495999999992</v>
      </c>
      <c r="BQ26" s="17">
        <v>316.98682000000002</v>
      </c>
      <c r="BR26" s="17">
        <v>102.17092</v>
      </c>
      <c r="BS26" s="17">
        <v>0.15</v>
      </c>
      <c r="BT26" s="17">
        <v>484.34821999999997</v>
      </c>
      <c r="BU26" s="17">
        <v>498.96671000000003</v>
      </c>
      <c r="BV26" s="17">
        <v>0.15</v>
      </c>
      <c r="BW26" s="17">
        <v>317.03296999999998</v>
      </c>
      <c r="BX26" s="17">
        <v>274.49569000000002</v>
      </c>
      <c r="BY26" s="36">
        <v>0</v>
      </c>
      <c r="BZ26" s="17">
        <v>29.278433333267547</v>
      </c>
      <c r="CA26" s="17">
        <v>29.278433333267547</v>
      </c>
      <c r="CB26" s="17">
        <v>29.278433333267547</v>
      </c>
      <c r="CC26" s="17">
        <v>544.95900333326756</v>
      </c>
      <c r="CD26" s="17">
        <v>29.278433333267547</v>
      </c>
      <c r="CE26" s="17">
        <v>29.278433333267547</v>
      </c>
      <c r="CF26" s="17">
        <v>29.278433333267547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33750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</row>
    <row r="27" spans="4:116" x14ac:dyDescent="0.25">
      <c r="D27" t="s">
        <v>56</v>
      </c>
      <c r="G27" s="17">
        <f t="shared" si="14"/>
        <v>0</v>
      </c>
      <c r="H27" s="17">
        <f t="shared" si="15"/>
        <v>0</v>
      </c>
      <c r="I27" s="17">
        <f t="shared" si="15"/>
        <v>0</v>
      </c>
      <c r="J27" s="17">
        <f t="shared" si="15"/>
        <v>0</v>
      </c>
      <c r="K27" s="17">
        <f t="shared" si="15"/>
        <v>0</v>
      </c>
      <c r="L27" s="17">
        <f t="shared" si="15"/>
        <v>-1415.425305448249</v>
      </c>
      <c r="M27" s="17">
        <f t="shared" si="15"/>
        <v>-1341.0892291409173</v>
      </c>
      <c r="N27" s="17">
        <f t="shared" si="15"/>
        <v>-1337.7498030930637</v>
      </c>
      <c r="O27" s="17">
        <f t="shared" si="15"/>
        <v>-1210.0905100000002</v>
      </c>
      <c r="P27" s="17">
        <f t="shared" si="15"/>
        <v>0</v>
      </c>
      <c r="Q27" s="17">
        <f t="shared" si="15"/>
        <v>0</v>
      </c>
      <c r="R27" s="17">
        <f t="shared" si="15"/>
        <v>0</v>
      </c>
      <c r="S27" s="29">
        <f t="shared" si="16"/>
        <v>-5304.3548476822298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-300.84934000000004</v>
      </c>
      <c r="BU27" s="17">
        <v>-128.79025999999999</v>
      </c>
      <c r="BV27" s="17">
        <v>-216.46514999999999</v>
      </c>
      <c r="BW27" s="17">
        <v>-107.18011</v>
      </c>
      <c r="BX27" s="17">
        <v>-107.22878</v>
      </c>
      <c r="BY27" s="36">
        <v>-110.89151138944997</v>
      </c>
      <c r="BZ27" s="17">
        <v>-110.89151138944997</v>
      </c>
      <c r="CA27" s="17">
        <v>-110.96719613961649</v>
      </c>
      <c r="CB27" s="17">
        <v>-111.04288088978299</v>
      </c>
      <c r="CC27" s="17">
        <v>-111.11856563994951</v>
      </c>
      <c r="CD27" s="17">
        <v>-112.52728466356599</v>
      </c>
      <c r="CE27" s="17">
        <v>-112.60296941373251</v>
      </c>
      <c r="CF27" s="17">
        <v>-112.678654163899</v>
      </c>
      <c r="CG27" s="17">
        <v>-112.50019178047917</v>
      </c>
      <c r="CH27" s="17">
        <v>-112.24558332163173</v>
      </c>
      <c r="CI27" s="17">
        <v>-111.99031669991814</v>
      </c>
      <c r="CJ27" s="17">
        <v>-111.73439021398744</v>
      </c>
      <c r="CK27" s="17">
        <v>-111.4778021580906</v>
      </c>
      <c r="CL27" s="17">
        <v>-111.22055082206927</v>
      </c>
      <c r="CM27" s="17">
        <v>-110.96263449134432</v>
      </c>
      <c r="CN27" s="17">
        <v>-110.70405144690443</v>
      </c>
      <c r="CO27" s="17">
        <v>-110.44479996529466</v>
      </c>
      <c r="CP27" s="17">
        <v>-110.18487831860496</v>
      </c>
      <c r="CQ27" s="17">
        <v>-109.92428477445854</v>
      </c>
      <c r="CR27" s="17">
        <v>-112.5</v>
      </c>
      <c r="CS27" s="17">
        <v>-112.33790999999999</v>
      </c>
      <c r="CT27" s="17">
        <v>-112.17528</v>
      </c>
      <c r="CU27" s="17">
        <v>-112.0121</v>
      </c>
      <c r="CV27" s="17">
        <v>-111.84838000000001</v>
      </c>
      <c r="CW27" s="17">
        <v>-111.68411999999999</v>
      </c>
      <c r="CX27" s="17">
        <v>-111.51931</v>
      </c>
      <c r="CY27" s="17">
        <v>-111.35393999999999</v>
      </c>
      <c r="CZ27" s="17">
        <v>-111.18803</v>
      </c>
      <c r="DA27" s="17">
        <v>-111.02157</v>
      </c>
      <c r="DB27" s="17">
        <v>-110.85455</v>
      </c>
      <c r="DC27" s="17">
        <v>-110.68697</v>
      </c>
      <c r="DD27" s="17">
        <v>-110.51882999999999</v>
      </c>
      <c r="DE27" s="17">
        <v>-110.35014</v>
      </c>
      <c r="DF27" s="17">
        <v>-110.18088</v>
      </c>
      <c r="DG27" s="17">
        <v>-110.01106</v>
      </c>
      <c r="DH27" s="17">
        <v>-109.84067</v>
      </c>
      <c r="DI27" s="17">
        <v>-109.66970999999999</v>
      </c>
      <c r="DJ27" s="17">
        <v>-109.49818999999999</v>
      </c>
      <c r="DK27" s="17">
        <v>-109.32608999999999</v>
      </c>
      <c r="DL27" s="17">
        <v>-109.15342</v>
      </c>
    </row>
    <row r="28" spans="4:116" x14ac:dyDescent="0.25">
      <c r="D28" t="s">
        <v>57</v>
      </c>
      <c r="G28" s="17">
        <f t="shared" si="14"/>
        <v>0</v>
      </c>
      <c r="H28" s="17">
        <f t="shared" si="15"/>
        <v>0</v>
      </c>
      <c r="I28" s="17">
        <f t="shared" si="15"/>
        <v>0</v>
      </c>
      <c r="J28" s="17">
        <f t="shared" si="15"/>
        <v>0</v>
      </c>
      <c r="K28" s="17">
        <f t="shared" si="15"/>
        <v>0</v>
      </c>
      <c r="L28" s="17">
        <f t="shared" si="15"/>
        <v>0</v>
      </c>
      <c r="M28" s="17">
        <f t="shared" si="15"/>
        <v>-993.98862493638126</v>
      </c>
      <c r="N28" s="17">
        <f t="shared" si="15"/>
        <v>-695.51631690693648</v>
      </c>
      <c r="O28" s="17">
        <f t="shared" si="15"/>
        <v>-562.31374999999991</v>
      </c>
      <c r="P28" s="17">
        <f t="shared" si="15"/>
        <v>0</v>
      </c>
      <c r="Q28" s="17">
        <f t="shared" si="15"/>
        <v>0</v>
      </c>
      <c r="R28" s="17">
        <f t="shared" si="15"/>
        <v>0</v>
      </c>
      <c r="S28" s="29">
        <f t="shared" si="16"/>
        <v>-2251.8186918433175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36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-98.316105836101002</v>
      </c>
      <c r="CG28" s="17">
        <v>-98.494568219520829</v>
      </c>
      <c r="CH28" s="17">
        <v>-98.749176678368286</v>
      </c>
      <c r="CI28" s="17">
        <v>-99.004443300081874</v>
      </c>
      <c r="CJ28" s="17">
        <v>-99.260369786012575</v>
      </c>
      <c r="CK28" s="17">
        <v>-99.516957841909417</v>
      </c>
      <c r="CL28" s="17">
        <v>-99.774209177930743</v>
      </c>
      <c r="CM28" s="17">
        <v>-100.0321255086557</v>
      </c>
      <c r="CN28" s="17">
        <v>-100.29070855309558</v>
      </c>
      <c r="CO28" s="17">
        <v>-100.54996003470535</v>
      </c>
      <c r="CP28" s="17">
        <v>-100.80988168139505</v>
      </c>
      <c r="CQ28" s="17">
        <v>-101.07047522554146</v>
      </c>
      <c r="CR28" s="17">
        <v>-48.627659999999992</v>
      </c>
      <c r="CS28" s="17">
        <v>-48.789749999999998</v>
      </c>
      <c r="CT28" s="17">
        <v>-48.952379999999991</v>
      </c>
      <c r="CU28" s="17">
        <v>-49.115559999999988</v>
      </c>
      <c r="CV28" s="17">
        <v>-49.279279999999986</v>
      </c>
      <c r="CW28" s="17">
        <v>-49.443539999999999</v>
      </c>
      <c r="CX28" s="17">
        <v>-49.608349999999987</v>
      </c>
      <c r="CY28" s="17">
        <v>-49.773719999999997</v>
      </c>
      <c r="CZ28" s="17">
        <v>-49.939629999999994</v>
      </c>
      <c r="DA28" s="17">
        <v>-50.106089999999995</v>
      </c>
      <c r="DB28" s="17">
        <v>-50.273109999999988</v>
      </c>
      <c r="DC28" s="17">
        <v>-50.440689999999989</v>
      </c>
      <c r="DD28" s="17">
        <v>-50.608829999999998</v>
      </c>
      <c r="DE28" s="17">
        <v>-50.777519999999996</v>
      </c>
      <c r="DF28" s="17">
        <v>-50.94677999999999</v>
      </c>
      <c r="DG28" s="17">
        <v>-51.116599999999991</v>
      </c>
      <c r="DH28" s="17">
        <v>-51.286989999999989</v>
      </c>
      <c r="DI28" s="17">
        <v>-51.457949999999997</v>
      </c>
      <c r="DJ28" s="17">
        <v>-51.629469999999998</v>
      </c>
      <c r="DK28" s="17">
        <v>-51.801569999999998</v>
      </c>
      <c r="DL28" s="17">
        <v>-51.974239999999995</v>
      </c>
    </row>
    <row r="29" spans="4:116" x14ac:dyDescent="0.25">
      <c r="D29" t="s">
        <v>58</v>
      </c>
      <c r="G29" s="17">
        <f t="shared" si="14"/>
        <v>-11.76967</v>
      </c>
      <c r="H29" s="17">
        <f t="shared" si="15"/>
        <v>-289.05092000000002</v>
      </c>
      <c r="I29" s="17">
        <f t="shared" si="15"/>
        <v>-783.71762999999999</v>
      </c>
      <c r="J29" s="17">
        <f t="shared" si="15"/>
        <v>0</v>
      </c>
      <c r="K29" s="17">
        <f t="shared" si="15"/>
        <v>0</v>
      </c>
      <c r="L29" s="17">
        <f t="shared" si="15"/>
        <v>0</v>
      </c>
      <c r="M29" s="17">
        <f t="shared" si="15"/>
        <v>0</v>
      </c>
      <c r="N29" s="17">
        <f t="shared" si="15"/>
        <v>-42422.830791489563</v>
      </c>
      <c r="O29" s="17">
        <f t="shared" si="15"/>
        <v>0</v>
      </c>
      <c r="P29" s="17">
        <f t="shared" si="15"/>
        <v>0</v>
      </c>
      <c r="Q29" s="17">
        <f t="shared" si="15"/>
        <v>0</v>
      </c>
      <c r="R29" s="17">
        <f t="shared" si="15"/>
        <v>0</v>
      </c>
      <c r="S29" s="29">
        <f t="shared" si="16"/>
        <v>-43507.369011489565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-219.40931</v>
      </c>
      <c r="AE29" s="17">
        <v>0</v>
      </c>
      <c r="AF29" s="17">
        <v>-24.380610000000001</v>
      </c>
      <c r="AG29" s="17">
        <v>-45.261000000000003</v>
      </c>
      <c r="AH29" s="17">
        <v>0</v>
      </c>
      <c r="AI29" s="17">
        <v>-11.76967</v>
      </c>
      <c r="AJ29" s="17">
        <v>0</v>
      </c>
      <c r="AK29" s="17">
        <v>0</v>
      </c>
      <c r="AL29" s="17">
        <v>-13.792680000000001</v>
      </c>
      <c r="AM29" s="17">
        <v>0</v>
      </c>
      <c r="AN29" s="17">
        <v>-599.01820999999995</v>
      </c>
      <c r="AO29" s="17">
        <v>-124.29146</v>
      </c>
      <c r="AP29" s="17">
        <v>0</v>
      </c>
      <c r="AQ29" s="17">
        <v>-16.230090000000001</v>
      </c>
      <c r="AR29" s="17">
        <v>-18.61552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36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-42422.830791489563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</row>
    <row r="30" spans="4:116" x14ac:dyDescent="0.25">
      <c r="D30" t="s">
        <v>59</v>
      </c>
      <c r="G30" s="17">
        <f t="shared" si="14"/>
        <v>0</v>
      </c>
      <c r="H30" s="17">
        <f t="shared" si="15"/>
        <v>0</v>
      </c>
      <c r="I30" s="17">
        <f t="shared" si="15"/>
        <v>0</v>
      </c>
      <c r="J30" s="17">
        <f t="shared" si="15"/>
        <v>0</v>
      </c>
      <c r="K30" s="17">
        <f t="shared" si="15"/>
        <v>0</v>
      </c>
      <c r="L30" s="17">
        <f t="shared" si="15"/>
        <v>0</v>
      </c>
      <c r="M30" s="17">
        <f t="shared" si="15"/>
        <v>0</v>
      </c>
      <c r="N30" s="17">
        <f t="shared" si="15"/>
        <v>-337.5</v>
      </c>
      <c r="O30" s="17">
        <f t="shared" si="15"/>
        <v>0</v>
      </c>
      <c r="P30" s="17">
        <f t="shared" si="15"/>
        <v>0</v>
      </c>
      <c r="Q30" s="17">
        <f t="shared" si="15"/>
        <v>0</v>
      </c>
      <c r="R30" s="17">
        <f t="shared" si="15"/>
        <v>0</v>
      </c>
      <c r="S30" s="29">
        <f t="shared" si="16"/>
        <v>-337.5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36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v>0</v>
      </c>
      <c r="CH30" s="17">
        <v>0</v>
      </c>
      <c r="CI30" s="17">
        <v>0</v>
      </c>
      <c r="CJ30" s="17">
        <v>0</v>
      </c>
      <c r="CK30" s="17">
        <v>0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7">
        <v>-337.5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</row>
    <row r="31" spans="4:116" ht="8.1" customHeight="1" x14ac:dyDescent="0.25"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9"/>
      <c r="BY31" s="35"/>
    </row>
    <row r="32" spans="4:116" x14ac:dyDescent="0.25">
      <c r="D32" t="s">
        <v>60</v>
      </c>
      <c r="G32" s="17">
        <f t="shared" ref="G32" si="17">AI32</f>
        <v>0</v>
      </c>
      <c r="H32" s="17">
        <f t="shared" ref="H32:R32" si="18">SUMIFS($U32:$DL32,$U$3:$DL$3,"&gt;"&amp;H$2,$U$3:$DL$3,"&lt;="&amp;H$3)</f>
        <v>0</v>
      </c>
      <c r="I32" s="17">
        <f t="shared" si="18"/>
        <v>0</v>
      </c>
      <c r="J32" s="17">
        <f t="shared" si="18"/>
        <v>0</v>
      </c>
      <c r="K32" s="17">
        <f t="shared" si="18"/>
        <v>0</v>
      </c>
      <c r="L32" s="17">
        <f t="shared" si="18"/>
        <v>-1415.425305448249</v>
      </c>
      <c r="M32" s="17">
        <f t="shared" si="18"/>
        <v>-2335.0778540772985</v>
      </c>
      <c r="N32" s="17">
        <f t="shared" si="18"/>
        <v>-2033.2661200000007</v>
      </c>
      <c r="O32" s="17">
        <f t="shared" si="18"/>
        <v>-1772.4042600000002</v>
      </c>
      <c r="P32" s="17">
        <f t="shared" si="18"/>
        <v>0</v>
      </c>
      <c r="Q32" s="17">
        <f t="shared" si="18"/>
        <v>0</v>
      </c>
      <c r="R32" s="17">
        <f t="shared" si="18"/>
        <v>0</v>
      </c>
      <c r="S32" s="29">
        <f t="shared" ref="S32" si="19">SUM(G32:R32)</f>
        <v>-7556.1735395255482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-300.84934000000004</v>
      </c>
      <c r="BU32" s="17">
        <v>-128.79025999999999</v>
      </c>
      <c r="BV32" s="17">
        <v>-216.46514999999999</v>
      </c>
      <c r="BW32" s="17">
        <v>-107.18011</v>
      </c>
      <c r="BX32" s="17">
        <v>-107.22878</v>
      </c>
      <c r="BY32" s="36">
        <v>-110.89151138944997</v>
      </c>
      <c r="BZ32" s="17">
        <v>-110.89151138944997</v>
      </c>
      <c r="CA32" s="17">
        <v>-110.96719613961649</v>
      </c>
      <c r="CB32" s="17">
        <v>-111.04288088978299</v>
      </c>
      <c r="CC32" s="17">
        <v>-111.11856563994951</v>
      </c>
      <c r="CD32" s="17">
        <v>-112.52728466356599</v>
      </c>
      <c r="CE32" s="17">
        <v>-112.60296941373251</v>
      </c>
      <c r="CF32" s="17">
        <v>-210.99475999999999</v>
      </c>
      <c r="CG32" s="17">
        <v>-210.99475999999999</v>
      </c>
      <c r="CH32" s="17">
        <v>-210.99476000000001</v>
      </c>
      <c r="CI32" s="17">
        <v>-210.99476000000001</v>
      </c>
      <c r="CJ32" s="17">
        <v>-210.99476000000001</v>
      </c>
      <c r="CK32" s="17">
        <v>-210.99476000000001</v>
      </c>
      <c r="CL32" s="17">
        <v>-210.99476000000001</v>
      </c>
      <c r="CM32" s="17">
        <v>-210.99476000000001</v>
      </c>
      <c r="CN32" s="17">
        <v>-210.99476000000001</v>
      </c>
      <c r="CO32" s="17">
        <v>-210.99476000000001</v>
      </c>
      <c r="CP32" s="17">
        <v>-210.99476000000001</v>
      </c>
      <c r="CQ32" s="17">
        <v>-210.99475999999999</v>
      </c>
      <c r="CR32" s="17">
        <v>-161.12765999999999</v>
      </c>
      <c r="CS32" s="17">
        <v>-161.12765999999999</v>
      </c>
      <c r="CT32" s="17">
        <v>-161.12765999999999</v>
      </c>
      <c r="CU32" s="17">
        <v>-161.12765999999999</v>
      </c>
      <c r="CV32" s="17">
        <v>-161.12765999999999</v>
      </c>
      <c r="CW32" s="17">
        <v>-161.12765999999999</v>
      </c>
      <c r="CX32" s="17">
        <v>-161.12765999999999</v>
      </c>
      <c r="CY32" s="17">
        <v>-161.12765999999999</v>
      </c>
      <c r="CZ32" s="17">
        <v>-161.12765999999999</v>
      </c>
      <c r="DA32" s="17">
        <v>-161.12765999999999</v>
      </c>
      <c r="DB32" s="17">
        <v>-161.12765999999999</v>
      </c>
      <c r="DC32" s="17">
        <v>-161.12765999999999</v>
      </c>
      <c r="DD32" s="17">
        <v>-161.12765999999999</v>
      </c>
      <c r="DE32" s="17">
        <v>-161.12765999999999</v>
      </c>
      <c r="DF32" s="17">
        <v>-161.12765999999999</v>
      </c>
      <c r="DG32" s="17">
        <v>-161.12765999999999</v>
      </c>
      <c r="DH32" s="17">
        <v>-161.12765999999999</v>
      </c>
      <c r="DI32" s="17">
        <v>-161.12765999999999</v>
      </c>
      <c r="DJ32" s="17">
        <v>-161.12765999999999</v>
      </c>
      <c r="DK32" s="17">
        <v>-161.12765999999999</v>
      </c>
      <c r="DL32" s="17">
        <v>-161.12765999999999</v>
      </c>
    </row>
    <row r="33" spans="4:116" s="19" customFormat="1" x14ac:dyDescent="0.25">
      <c r="D33" s="19" t="s">
        <v>64</v>
      </c>
      <c r="G33" s="20">
        <f>IFERROR(SUM(G8)/-SUM(G32),0)</f>
        <v>0</v>
      </c>
      <c r="H33" s="20">
        <f t="shared" ref="H33:R33" si="20">IFERROR(SUM(H8)/-SUM(H32),0)</f>
        <v>0</v>
      </c>
      <c r="I33" s="20">
        <f t="shared" si="20"/>
        <v>0</v>
      </c>
      <c r="J33" s="20">
        <f t="shared" si="20"/>
        <v>0</v>
      </c>
      <c r="K33" s="20">
        <f t="shared" si="20"/>
        <v>0</v>
      </c>
      <c r="L33" s="20">
        <f t="shared" si="20"/>
        <v>0.77908301025583548</v>
      </c>
      <c r="M33" s="20">
        <f t="shared" si="20"/>
        <v>0.88994051065259572</v>
      </c>
      <c r="N33" s="20">
        <f t="shared" si="20"/>
        <v>1.0586877673106243</v>
      </c>
      <c r="O33" s="20">
        <f t="shared" si="20"/>
        <v>1.1031239579273719</v>
      </c>
      <c r="P33" s="20">
        <f t="shared" si="20"/>
        <v>0</v>
      </c>
      <c r="Q33" s="20">
        <f t="shared" si="20"/>
        <v>0</v>
      </c>
      <c r="R33" s="20">
        <f t="shared" si="20"/>
        <v>0</v>
      </c>
      <c r="S33" s="25"/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1.0590961575651119</v>
      </c>
      <c r="BI33" s="20">
        <v>0.28559546187083312</v>
      </c>
      <c r="BJ33" s="20">
        <v>0.44010351262701602</v>
      </c>
      <c r="BK33" s="20">
        <v>0.54587192951149976</v>
      </c>
      <c r="BL33" s="20">
        <v>0.65999443076811659</v>
      </c>
      <c r="BM33" s="20">
        <v>0.80335891942986071</v>
      </c>
      <c r="BN33" s="20">
        <v>0.92990692812748532</v>
      </c>
      <c r="BO33" s="20">
        <v>1.0206124330866917</v>
      </c>
      <c r="BP33" s="20">
        <v>0.68438980664595883</v>
      </c>
      <c r="BQ33" s="20">
        <v>0.77908301025583548</v>
      </c>
      <c r="BR33" s="20">
        <v>0.84365133603847431</v>
      </c>
      <c r="BS33" s="20">
        <v>0.89473173390492222</v>
      </c>
      <c r="BT33" s="20">
        <v>1.0581666409561921</v>
      </c>
      <c r="BU33" s="20">
        <v>1.0854191156956756</v>
      </c>
      <c r="BV33" s="20">
        <v>1.1565720746750978</v>
      </c>
      <c r="BW33" s="20">
        <v>1.1549107321338508</v>
      </c>
      <c r="BX33" s="20">
        <v>1.140802977178238</v>
      </c>
      <c r="BY33" s="39">
        <v>1.0886832278227343</v>
      </c>
      <c r="BZ33" s="20">
        <v>1.03463302803024</v>
      </c>
      <c r="CA33" s="20">
        <v>0.98002895061571205</v>
      </c>
      <c r="CB33" s="20">
        <v>0.9260744849097301</v>
      </c>
      <c r="CC33" s="20">
        <v>0.88994051065259572</v>
      </c>
      <c r="CD33" s="20">
        <v>0.85723940657349285</v>
      </c>
      <c r="CE33" s="20">
        <v>0.82710645288123441</v>
      </c>
      <c r="CF33" s="20">
        <v>0.84696728516415221</v>
      </c>
      <c r="CG33" s="20">
        <v>0.86366342649934369</v>
      </c>
      <c r="CH33" s="20">
        <v>0.88512092472929116</v>
      </c>
      <c r="CI33" s="20">
        <v>0.9074959256899785</v>
      </c>
      <c r="CJ33" s="20">
        <v>0.93085494212171116</v>
      </c>
      <c r="CK33" s="20">
        <v>0.9554830745371059</v>
      </c>
      <c r="CL33" s="20">
        <v>0.98123869517745776</v>
      </c>
      <c r="CM33" s="20">
        <v>1.0073460738382067</v>
      </c>
      <c r="CN33" s="20">
        <v>1.0300575217009236</v>
      </c>
      <c r="CO33" s="20">
        <v>1.0586877673106243</v>
      </c>
      <c r="CP33" s="20">
        <v>1.0887576701012021</v>
      </c>
      <c r="CQ33" s="20">
        <v>1.1203786192788989</v>
      </c>
      <c r="CR33" s="20">
        <v>1.1239197694891685</v>
      </c>
      <c r="CS33" s="20">
        <v>1.1223304514356378</v>
      </c>
      <c r="CT33" s="20">
        <v>1.1258716016459076</v>
      </c>
      <c r="CU33" s="20">
        <v>1.1294127518561774</v>
      </c>
      <c r="CV33" s="20">
        <v>1.1329614936595045</v>
      </c>
      <c r="CW33" s="20">
        <v>1.13627568250805</v>
      </c>
      <c r="CX33" s="20">
        <v>1.1395924511088478</v>
      </c>
      <c r="CY33" s="20">
        <v>1.1429092197096453</v>
      </c>
      <c r="CZ33" s="20">
        <v>1.1410955200466428</v>
      </c>
      <c r="DA33" s="20">
        <v>1.144430948629638</v>
      </c>
      <c r="DB33" s="20">
        <v>1.1477663772126334</v>
      </c>
      <c r="DC33" s="20">
        <v>1.1511018057956288</v>
      </c>
      <c r="DD33" s="20">
        <v>1.154437234378624</v>
      </c>
      <c r="DE33" s="20">
        <v>1.1525139329912244</v>
      </c>
      <c r="DF33" s="20">
        <v>1.1558493615742196</v>
      </c>
      <c r="DG33" s="20">
        <v>1.159184790157215</v>
      </c>
      <c r="DH33" s="20">
        <v>1.1535196531210083</v>
      </c>
      <c r="DI33" s="20">
        <v>1.1478545160848017</v>
      </c>
      <c r="DJ33" s="20">
        <v>1.142192010395892</v>
      </c>
      <c r="DK33" s="20">
        <v>1.145239907873205</v>
      </c>
      <c r="DL33" s="20">
        <v>1.1430290753801227</v>
      </c>
    </row>
    <row r="34" spans="4:116" ht="8.1" customHeight="1" x14ac:dyDescent="0.25">
      <c r="S34" s="23"/>
      <c r="BY34" s="35"/>
    </row>
    <row r="35" spans="4:116" s="26" customFormat="1" x14ac:dyDescent="0.25">
      <c r="D35" s="26" t="s">
        <v>61</v>
      </c>
      <c r="G35" s="18">
        <f t="shared" ref="G35:G37" si="21">AI35</f>
        <v>0</v>
      </c>
      <c r="H35" s="18">
        <f t="shared" ref="H35:R37" si="22">SUMIFS($U35:$DL35,$U$3:$DL$3,"&gt;"&amp;H$2,$U$3:$DL$3,"&lt;="&amp;H$3)</f>
        <v>-3615.2878700000001</v>
      </c>
      <c r="I35" s="18">
        <f t="shared" si="22"/>
        <v>-9348.088459999999</v>
      </c>
      <c r="J35" s="18">
        <f t="shared" si="22"/>
        <v>-3264.4636199999986</v>
      </c>
      <c r="K35" s="18">
        <f t="shared" si="22"/>
        <v>445.33847999999739</v>
      </c>
      <c r="L35" s="18">
        <f t="shared" si="22"/>
        <v>408.00644605904222</v>
      </c>
      <c r="M35" s="18">
        <f t="shared" si="22"/>
        <v>317.28206259762919</v>
      </c>
      <c r="N35" s="18">
        <f t="shared" si="22"/>
        <v>-8298.689694142673</v>
      </c>
      <c r="O35" s="18">
        <f t="shared" si="22"/>
        <v>799.4145404829751</v>
      </c>
      <c r="P35" s="18">
        <f t="shared" si="22"/>
        <v>0</v>
      </c>
      <c r="Q35" s="18">
        <f t="shared" si="22"/>
        <v>0</v>
      </c>
      <c r="R35" s="18">
        <f t="shared" si="22"/>
        <v>0</v>
      </c>
      <c r="S35" s="32">
        <f t="shared" ref="S35:S37" si="23">SUM(G35:R35)</f>
        <v>-22556.488115003027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-3284.8042</v>
      </c>
      <c r="AE35" s="27">
        <v>-5.6843418860808015E-14</v>
      </c>
      <c r="AF35" s="27">
        <v>-61.345050000000086</v>
      </c>
      <c r="AG35" s="27">
        <v>-269.13862</v>
      </c>
      <c r="AH35" s="27">
        <v>0</v>
      </c>
      <c r="AI35" s="27">
        <v>0</v>
      </c>
      <c r="AJ35" s="27">
        <v>-118.12744000000001</v>
      </c>
      <c r="AK35" s="27">
        <v>-244.70588000000001</v>
      </c>
      <c r="AL35" s="27">
        <v>-15.294120000000003</v>
      </c>
      <c r="AM35" s="27">
        <v>0</v>
      </c>
      <c r="AN35" s="27">
        <v>-850.00009</v>
      </c>
      <c r="AO35" s="27">
        <v>-3302.1404399999997</v>
      </c>
      <c r="AP35" s="27">
        <v>0</v>
      </c>
      <c r="AQ35" s="27">
        <v>0</v>
      </c>
      <c r="AR35" s="27">
        <v>-2338.58068</v>
      </c>
      <c r="AS35" s="27">
        <v>-2479.23981</v>
      </c>
      <c r="AT35" s="27">
        <v>-1890.5083900000002</v>
      </c>
      <c r="AU35" s="27">
        <v>-670.73916999999983</v>
      </c>
      <c r="AV35" s="27">
        <v>1925.5491299999999</v>
      </c>
      <c r="AW35" s="27">
        <v>-1904.0747500000002</v>
      </c>
      <c r="AX35" s="27">
        <v>-1.5874399999999973</v>
      </c>
      <c r="AY35" s="27">
        <v>-16.055049999999028</v>
      </c>
      <c r="AZ35" s="27">
        <v>-2.921369999999996</v>
      </c>
      <c r="BA35" s="27">
        <v>16.751839999999902</v>
      </c>
      <c r="BB35" s="27">
        <v>-14.847499999999854</v>
      </c>
      <c r="BC35" s="27">
        <v>2394.7902400000003</v>
      </c>
      <c r="BD35" s="27">
        <v>-3088.9125499999996</v>
      </c>
      <c r="BE35" s="27">
        <v>-11.908610000000408</v>
      </c>
      <c r="BF35" s="27">
        <v>-5.8471799999997529</v>
      </c>
      <c r="BG35" s="27">
        <v>-20.253770000000031</v>
      </c>
      <c r="BH35" s="27">
        <v>24.925589999999829</v>
      </c>
      <c r="BI35" s="27">
        <v>147.80384000000004</v>
      </c>
      <c r="BJ35" s="27">
        <v>-77.000190000000003</v>
      </c>
      <c r="BK35" s="27">
        <v>54.754479999999944</v>
      </c>
      <c r="BL35" s="27">
        <v>23.103269999999611</v>
      </c>
      <c r="BM35" s="27">
        <v>54.953339999999997</v>
      </c>
      <c r="BN35" s="27">
        <v>99.877380000000016</v>
      </c>
      <c r="BO35" s="27">
        <v>1757.3047199999999</v>
      </c>
      <c r="BP35" s="27">
        <v>-1692.0078900000021</v>
      </c>
      <c r="BQ35" s="27">
        <v>77.724890000000215</v>
      </c>
      <c r="BR35" s="27">
        <v>119.5067</v>
      </c>
      <c r="BS35" s="27">
        <v>176.79328000000001</v>
      </c>
      <c r="BT35" s="27">
        <v>312.87539999999996</v>
      </c>
      <c r="BU35" s="27">
        <v>-286.97182999999984</v>
      </c>
      <c r="BV35" s="27">
        <v>-726.56623999999999</v>
      </c>
      <c r="BW35" s="27">
        <v>806.22283999999991</v>
      </c>
      <c r="BX35" s="27">
        <v>-36.044289999999961</v>
      </c>
      <c r="BY35" s="40">
        <v>-95.70529864062128</v>
      </c>
      <c r="BZ35" s="27">
        <v>122.58320191315353</v>
      </c>
      <c r="CA35" s="27">
        <v>136.67265875777798</v>
      </c>
      <c r="CB35" s="27">
        <v>-241.48053444173098</v>
      </c>
      <c r="CC35" s="27">
        <v>120.12055847046287</v>
      </c>
      <c r="CD35" s="27">
        <v>431.42828638696301</v>
      </c>
      <c r="CE35" s="27">
        <v>118.70204256660041</v>
      </c>
      <c r="CF35" s="27">
        <v>20.310251980332922</v>
      </c>
      <c r="CG35" s="27">
        <v>-367.32056013396715</v>
      </c>
      <c r="CH35" s="27">
        <v>20.310251980332907</v>
      </c>
      <c r="CI35" s="27">
        <v>342.9020750272839</v>
      </c>
      <c r="CJ35" s="27">
        <v>20.896302407416186</v>
      </c>
      <c r="CK35" s="27">
        <v>21.031943865749611</v>
      </c>
      <c r="CL35" s="27">
        <v>21.27013717824957</v>
      </c>
      <c r="CM35" s="27">
        <v>23.599957907416268</v>
      </c>
      <c r="CN35" s="27">
        <v>-364.03085420688365</v>
      </c>
      <c r="CO35" s="27">
        <v>28.182227638135146</v>
      </c>
      <c r="CP35" s="27">
        <v>350.77405068508602</v>
      </c>
      <c r="CQ35" s="27">
        <v>-8982.1485638514278</v>
      </c>
      <c r="CR35" s="27">
        <v>78.049327638135168</v>
      </c>
      <c r="CS35" s="27">
        <v>-319.27225477902232</v>
      </c>
      <c r="CT35" s="27">
        <v>78.049327638135168</v>
      </c>
      <c r="CU35" s="27">
        <v>410.83094626125978</v>
      </c>
      <c r="CV35" s="27">
        <v>78.649564261051779</v>
      </c>
      <c r="CW35" s="27">
        <v>79.276091136051818</v>
      </c>
      <c r="CX35" s="27">
        <v>79.51904831480185</v>
      </c>
      <c r="CY35" s="27">
        <v>80.077440293968522</v>
      </c>
      <c r="CZ35" s="27">
        <v>-317.24414212318902</v>
      </c>
      <c r="DA35" s="27">
        <v>84.749470382478393</v>
      </c>
      <c r="DB35" s="27">
        <v>417.53108900560312</v>
      </c>
      <c r="DC35" s="27">
        <v>84.749470382478393</v>
      </c>
      <c r="DD35" s="27">
        <v>84.749470382478378</v>
      </c>
      <c r="DE35" s="27">
        <v>-322.50515159510815</v>
      </c>
      <c r="DF35" s="27">
        <v>84.749470382478393</v>
      </c>
      <c r="DG35" s="27">
        <v>427.97562947118115</v>
      </c>
      <c r="DH35" s="27">
        <v>85.364006301228429</v>
      </c>
      <c r="DI35" s="27">
        <v>85.548736301228459</v>
      </c>
      <c r="DJ35" s="27">
        <v>85.796552623553367</v>
      </c>
      <c r="DK35" s="27">
        <v>86.354944602720025</v>
      </c>
      <c r="DL35" s="27">
        <v>-320.89967737486649</v>
      </c>
    </row>
    <row r="36" spans="4:116" x14ac:dyDescent="0.25">
      <c r="D36" t="s">
        <v>62</v>
      </c>
      <c r="G36" s="17">
        <f t="shared" si="21"/>
        <v>6.5480953992391729E-16</v>
      </c>
      <c r="H36" s="17">
        <f t="shared" si="22"/>
        <v>-3.0559021979570386E-13</v>
      </c>
      <c r="I36" s="17">
        <f t="shared" si="22"/>
        <v>-16.922050000000254</v>
      </c>
      <c r="J36" s="17">
        <f t="shared" si="22"/>
        <v>-39.213000000001173</v>
      </c>
      <c r="K36" s="17">
        <f t="shared" si="22"/>
        <v>-445.33847999999875</v>
      </c>
      <c r="L36" s="17">
        <f t="shared" si="22"/>
        <v>-947.95344605904234</v>
      </c>
      <c r="M36" s="17">
        <f t="shared" si="22"/>
        <v>-317.28206259762896</v>
      </c>
      <c r="N36" s="17">
        <f t="shared" si="22"/>
        <v>1339.6072217886117</v>
      </c>
      <c r="O36" s="17">
        <f t="shared" si="22"/>
        <v>75.84999701665285</v>
      </c>
      <c r="P36" s="17">
        <f t="shared" si="22"/>
        <v>0</v>
      </c>
      <c r="Q36" s="17">
        <f t="shared" si="22"/>
        <v>0</v>
      </c>
      <c r="R36" s="17">
        <f t="shared" si="22"/>
        <v>0</v>
      </c>
      <c r="S36" s="29">
        <f t="shared" si="23"/>
        <v>-351.25181985140716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-4.1018211049959065E-13</v>
      </c>
      <c r="AE36" s="21">
        <v>1.9099388737231494E-14</v>
      </c>
      <c r="AF36" s="21">
        <v>5.638867150992155E-14</v>
      </c>
      <c r="AG36" s="21">
        <v>2.9103830456733704E-14</v>
      </c>
      <c r="AH36" s="21">
        <v>0</v>
      </c>
      <c r="AI36" s="21">
        <v>6.5480953992391729E-16</v>
      </c>
      <c r="AJ36" s="21">
        <v>0</v>
      </c>
      <c r="AK36" s="21">
        <v>0</v>
      </c>
      <c r="AL36" s="21">
        <v>1.8189894035458565E-15</v>
      </c>
      <c r="AM36" s="21">
        <v>2.7939650593111763E-14</v>
      </c>
      <c r="AN36" s="21">
        <v>3.143219018397758E-14</v>
      </c>
      <c r="AO36" s="21">
        <v>1.3038459201197839E-13</v>
      </c>
      <c r="AP36" s="21">
        <v>-2.3305801732931287E-15</v>
      </c>
      <c r="AQ36" s="21">
        <v>0</v>
      </c>
      <c r="AR36" s="21">
        <v>-49.749310000000222</v>
      </c>
      <c r="AS36" s="21">
        <v>32.827259999999775</v>
      </c>
      <c r="AT36" s="21">
        <v>-700.68027000000006</v>
      </c>
      <c r="AU36" s="21">
        <v>670.79416999999989</v>
      </c>
      <c r="AV36" s="21">
        <v>-1925.5491299999999</v>
      </c>
      <c r="AW36" s="21">
        <v>1904.07475</v>
      </c>
      <c r="AX36" s="21">
        <v>1.5874399999999986</v>
      </c>
      <c r="AY36" s="21">
        <v>16.055049999999813</v>
      </c>
      <c r="AZ36" s="21">
        <v>2.9213699999999951</v>
      </c>
      <c r="BA36" s="21">
        <v>-16.751840000000783</v>
      </c>
      <c r="BB36" s="21">
        <v>14.8475</v>
      </c>
      <c r="BC36" s="21">
        <v>-2394.7902400000003</v>
      </c>
      <c r="BD36" s="21">
        <v>2376.3695899999998</v>
      </c>
      <c r="BE36" s="21">
        <v>11.908610000000335</v>
      </c>
      <c r="BF36" s="21">
        <v>5.847179999999935</v>
      </c>
      <c r="BG36" s="21">
        <v>20.253770000000017</v>
      </c>
      <c r="BH36" s="21">
        <v>-24.925590000000085</v>
      </c>
      <c r="BI36" s="21">
        <v>-147.80384000000009</v>
      </c>
      <c r="BJ36" s="21">
        <v>77.000190000000003</v>
      </c>
      <c r="BK36" s="21">
        <v>-54.75447999999998</v>
      </c>
      <c r="BL36" s="21">
        <v>-23.103270000000485</v>
      </c>
      <c r="BM36" s="21">
        <v>-54.953340000000026</v>
      </c>
      <c r="BN36" s="21">
        <v>-99.877380000000002</v>
      </c>
      <c r="BO36" s="21">
        <v>-1757.3047199999999</v>
      </c>
      <c r="BP36" s="21">
        <v>1692.0078900000021</v>
      </c>
      <c r="BQ36" s="21">
        <v>-77.724890000000187</v>
      </c>
      <c r="BR36" s="21">
        <v>-119.50670000000001</v>
      </c>
      <c r="BS36" s="21">
        <v>-176.79328000000001</v>
      </c>
      <c r="BT36" s="21">
        <v>-312.87539999999996</v>
      </c>
      <c r="BU36" s="21">
        <v>-252.97517000000011</v>
      </c>
      <c r="BV36" s="21">
        <v>726.56623999999999</v>
      </c>
      <c r="BW36" s="21">
        <v>-806.22284000000002</v>
      </c>
      <c r="BX36" s="21">
        <v>36.044289999999918</v>
      </c>
      <c r="BY36" s="41">
        <v>95.70529864062128</v>
      </c>
      <c r="BZ36" s="21">
        <v>-122.58320191315353</v>
      </c>
      <c r="CA36" s="21">
        <v>-136.67265875777798</v>
      </c>
      <c r="CB36" s="21">
        <v>241.48053444173098</v>
      </c>
      <c r="CC36" s="21">
        <v>-120.12055847046287</v>
      </c>
      <c r="CD36" s="21">
        <v>-431.42828638696295</v>
      </c>
      <c r="CE36" s="21">
        <v>-118.70204256660041</v>
      </c>
      <c r="CF36" s="21">
        <v>-20.310251980332907</v>
      </c>
      <c r="CG36" s="21">
        <v>367.32056013396715</v>
      </c>
      <c r="CH36" s="21">
        <v>-20.310251980332907</v>
      </c>
      <c r="CI36" s="21">
        <v>-342.9020750272839</v>
      </c>
      <c r="CJ36" s="21">
        <v>-20.896302407416186</v>
      </c>
      <c r="CK36" s="21">
        <v>-21.031943865749611</v>
      </c>
      <c r="CL36" s="21">
        <v>-21.27013717824957</v>
      </c>
      <c r="CM36" s="21">
        <v>-23.599957907416268</v>
      </c>
      <c r="CN36" s="21">
        <v>364.03085420688365</v>
      </c>
      <c r="CO36" s="21">
        <v>-28.182227638135146</v>
      </c>
      <c r="CP36" s="21">
        <v>-350.77405068508597</v>
      </c>
      <c r="CQ36" s="21">
        <v>2117.4830893417575</v>
      </c>
      <c r="CR36" s="21">
        <v>-78.049327638135168</v>
      </c>
      <c r="CS36" s="21">
        <v>78.049327638135168</v>
      </c>
      <c r="CT36" s="21">
        <v>-78.049327638135168</v>
      </c>
      <c r="CU36" s="21">
        <v>-410.83094626125978</v>
      </c>
      <c r="CV36" s="21">
        <v>-78.649564261051779</v>
      </c>
      <c r="CW36" s="21">
        <v>67.529838160446729</v>
      </c>
      <c r="CX36" s="21">
        <v>-79.519048314801836</v>
      </c>
      <c r="CY36" s="21">
        <v>-80.077440293968522</v>
      </c>
      <c r="CZ36" s="21">
        <v>317.24414212318902</v>
      </c>
      <c r="DA36" s="21">
        <v>-84.749470382478393</v>
      </c>
      <c r="DB36" s="21">
        <v>-417.53108900560312</v>
      </c>
      <c r="DC36" s="21">
        <v>344.63290587366282</v>
      </c>
      <c r="DD36" s="21">
        <v>-84.749470382478393</v>
      </c>
      <c r="DE36" s="21">
        <v>322.50515159510815</v>
      </c>
      <c r="DF36" s="21">
        <v>-84.749470382478393</v>
      </c>
      <c r="DG36" s="21">
        <v>-427.97562947118115</v>
      </c>
      <c r="DH36" s="21">
        <v>-85.364006301228414</v>
      </c>
      <c r="DI36" s="21">
        <v>360.33342494225826</v>
      </c>
      <c r="DJ36" s="21">
        <v>-85.796552623553367</v>
      </c>
      <c r="DK36" s="21">
        <v>-86.354944602720025</v>
      </c>
      <c r="DL36" s="21">
        <v>320.89967737486649</v>
      </c>
    </row>
    <row r="37" spans="4:116" s="26" customFormat="1" x14ac:dyDescent="0.25">
      <c r="D37" s="26" t="s">
        <v>63</v>
      </c>
      <c r="G37" s="33">
        <f t="shared" si="21"/>
        <v>6.5480953992391729E-16</v>
      </c>
      <c r="H37" s="33">
        <f t="shared" si="22"/>
        <v>-3615.2878700000001</v>
      </c>
      <c r="I37" s="33">
        <f t="shared" si="22"/>
        <v>-9365.0105100000001</v>
      </c>
      <c r="J37" s="33">
        <f t="shared" si="22"/>
        <v>-3303.6766200000002</v>
      </c>
      <c r="K37" s="33">
        <f t="shared" si="22"/>
        <v>-9.4768637382003362E-13</v>
      </c>
      <c r="L37" s="33">
        <f t="shared" si="22"/>
        <v>-539.94699999999989</v>
      </c>
      <c r="M37" s="33">
        <f t="shared" si="22"/>
        <v>0</v>
      </c>
      <c r="N37" s="33">
        <f t="shared" si="22"/>
        <v>-6959.0824723540591</v>
      </c>
      <c r="O37" s="33">
        <f t="shared" si="22"/>
        <v>875.26453749962798</v>
      </c>
      <c r="P37" s="33">
        <f t="shared" si="22"/>
        <v>0</v>
      </c>
      <c r="Q37" s="33">
        <f t="shared" si="22"/>
        <v>0</v>
      </c>
      <c r="R37" s="33">
        <f t="shared" si="22"/>
        <v>0</v>
      </c>
      <c r="S37" s="34">
        <f t="shared" si="23"/>
        <v>-22907.739934854435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-3284.8042000000005</v>
      </c>
      <c r="AE37" s="28">
        <v>-3.7744030123576518E-14</v>
      </c>
      <c r="AF37" s="28">
        <v>-61.345050000000029</v>
      </c>
      <c r="AG37" s="28">
        <v>-269.13861999999995</v>
      </c>
      <c r="AH37" s="28">
        <v>0</v>
      </c>
      <c r="AI37" s="28">
        <v>6.5480953992391729E-16</v>
      </c>
      <c r="AJ37" s="28">
        <v>-118.12744000000001</v>
      </c>
      <c r="AK37" s="28">
        <v>-244.70588000000001</v>
      </c>
      <c r="AL37" s="28">
        <v>-15.294120000000001</v>
      </c>
      <c r="AM37" s="28">
        <v>2.7939650593111763E-14</v>
      </c>
      <c r="AN37" s="28">
        <v>-850.00009</v>
      </c>
      <c r="AO37" s="28">
        <v>-3302.1404399999997</v>
      </c>
      <c r="AP37" s="28">
        <v>-2.3305801732931287E-15</v>
      </c>
      <c r="AQ37" s="28">
        <v>0</v>
      </c>
      <c r="AR37" s="28">
        <v>-2388.3299900000002</v>
      </c>
      <c r="AS37" s="28">
        <v>-2446.4125500000005</v>
      </c>
      <c r="AT37" s="28">
        <v>-2591.1886600000003</v>
      </c>
      <c r="AU37" s="28">
        <v>5.5000000000063665E-2</v>
      </c>
      <c r="AV37" s="28">
        <v>0</v>
      </c>
      <c r="AW37" s="28">
        <v>0</v>
      </c>
      <c r="AX37" s="28">
        <v>0</v>
      </c>
      <c r="AY37" s="28">
        <v>7.8514972301491071E-13</v>
      </c>
      <c r="AZ37" s="28">
        <v>0</v>
      </c>
      <c r="BA37" s="28">
        <v>-8.8107299234252423E-13</v>
      </c>
      <c r="BB37" s="28">
        <v>1.4566126083082054E-13</v>
      </c>
      <c r="BC37" s="28">
        <v>0</v>
      </c>
      <c r="BD37" s="28">
        <v>-712.54295999999977</v>
      </c>
      <c r="BE37" s="28">
        <v>-7.2830630415410269E-14</v>
      </c>
      <c r="BF37" s="28">
        <v>1.8207657603852567E-13</v>
      </c>
      <c r="BG37" s="28">
        <v>0</v>
      </c>
      <c r="BH37" s="28">
        <v>-2.5579538487363607E-13</v>
      </c>
      <c r="BI37" s="28">
        <v>0</v>
      </c>
      <c r="BJ37" s="28">
        <v>0</v>
      </c>
      <c r="BK37" s="28">
        <v>0</v>
      </c>
      <c r="BL37" s="28">
        <v>-8.7396756498492323E-13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-539.94699999999989</v>
      </c>
      <c r="BV37" s="28">
        <v>0</v>
      </c>
      <c r="BW37" s="28">
        <v>0</v>
      </c>
      <c r="BX37" s="28">
        <v>0</v>
      </c>
      <c r="BY37" s="40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-6864.6654745096703</v>
      </c>
      <c r="CR37" s="28">
        <v>0</v>
      </c>
      <c r="CS37" s="28">
        <v>-241.22292714088715</v>
      </c>
      <c r="CT37" s="28">
        <v>0</v>
      </c>
      <c r="CU37" s="28">
        <v>0</v>
      </c>
      <c r="CV37" s="28">
        <v>0</v>
      </c>
      <c r="CW37" s="28">
        <v>146.80592929649856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429.38237625614124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  <c r="DI37" s="28">
        <v>445.88216124348673</v>
      </c>
      <c r="DJ37" s="28">
        <v>0</v>
      </c>
      <c r="DK37" s="28">
        <v>0</v>
      </c>
      <c r="DL37" s="28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75D3-7AB7-43C1-8279-4D0DFFCE6C52}">
  <dimension ref="D2:DL37"/>
  <sheetViews>
    <sheetView showGridLines="0" zoomScale="75" zoomScaleNormal="75" workbookViewId="0">
      <pane xSplit="6" ySplit="6" topLeftCell="BW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outlineLevelRow="1" x14ac:dyDescent="0.25"/>
  <cols>
    <col min="1" max="3" width="2.7109375" customWidth="1"/>
    <col min="7" max="7" width="9.42578125" bestFit="1" customWidth="1"/>
    <col min="8" max="9" width="11" bestFit="1" customWidth="1"/>
    <col min="10" max="11" width="12.140625" bestFit="1" customWidth="1"/>
    <col min="12" max="12" width="11" bestFit="1" customWidth="1"/>
    <col min="13" max="17" width="10.5703125" bestFit="1" customWidth="1"/>
    <col min="18" max="18" width="9.42578125" bestFit="1" customWidth="1"/>
    <col min="19" max="19" width="12.140625" bestFit="1" customWidth="1"/>
    <col min="20" max="20" width="2.7109375" customWidth="1"/>
    <col min="21" max="21" width="9.140625" customWidth="1"/>
  </cols>
  <sheetData>
    <row r="2" spans="4:116" hidden="1" outlineLevel="1" x14ac:dyDescent="0.25">
      <c r="G2">
        <v>0</v>
      </c>
      <c r="H2">
        <f>G3</f>
        <v>0</v>
      </c>
      <c r="I2">
        <f t="shared" ref="I2:R2" si="0">H3</f>
        <v>1</v>
      </c>
      <c r="J2">
        <f t="shared" si="0"/>
        <v>2</v>
      </c>
      <c r="K2">
        <f t="shared" si="0"/>
        <v>3</v>
      </c>
      <c r="L2">
        <f t="shared" si="0"/>
        <v>4</v>
      </c>
      <c r="M2">
        <f t="shared" si="0"/>
        <v>5</v>
      </c>
      <c r="N2">
        <f t="shared" si="0"/>
        <v>6</v>
      </c>
      <c r="O2">
        <f t="shared" si="0"/>
        <v>7</v>
      </c>
      <c r="P2">
        <f t="shared" si="0"/>
        <v>8</v>
      </c>
      <c r="Q2">
        <f t="shared" si="0"/>
        <v>9</v>
      </c>
      <c r="R2">
        <f t="shared" si="0"/>
        <v>10</v>
      </c>
    </row>
    <row r="3" spans="4:116" hidden="1" outlineLevel="1" x14ac:dyDescent="0.25">
      <c r="G3">
        <v>0</v>
      </c>
      <c r="H3">
        <f>H2+1</f>
        <v>1</v>
      </c>
      <c r="I3">
        <f t="shared" ref="I3:R3" si="1">I2+1</f>
        <v>2</v>
      </c>
      <c r="J3">
        <f t="shared" si="1"/>
        <v>3</v>
      </c>
      <c r="K3">
        <f t="shared" si="1"/>
        <v>4</v>
      </c>
      <c r="L3">
        <f t="shared" si="1"/>
        <v>5</v>
      </c>
      <c r="M3">
        <f t="shared" si="1"/>
        <v>6</v>
      </c>
      <c r="N3">
        <f t="shared" si="1"/>
        <v>7</v>
      </c>
      <c r="O3">
        <f t="shared" si="1"/>
        <v>8</v>
      </c>
      <c r="P3">
        <f t="shared" si="1"/>
        <v>9</v>
      </c>
      <c r="Q3">
        <f t="shared" si="1"/>
        <v>10</v>
      </c>
      <c r="R3">
        <f t="shared" si="1"/>
        <v>11</v>
      </c>
      <c r="U3" s="22">
        <f t="shared" ref="U3:CF3" si="2">ROUNDUP(U5/12,0)</f>
        <v>0</v>
      </c>
      <c r="V3" s="22">
        <f t="shared" si="2"/>
        <v>1</v>
      </c>
      <c r="W3" s="22">
        <f t="shared" si="2"/>
        <v>1</v>
      </c>
      <c r="X3" s="22">
        <f t="shared" si="2"/>
        <v>1</v>
      </c>
      <c r="Y3" s="22">
        <f t="shared" si="2"/>
        <v>1</v>
      </c>
      <c r="Z3" s="22">
        <f t="shared" si="2"/>
        <v>1</v>
      </c>
      <c r="AA3" s="22">
        <f t="shared" si="2"/>
        <v>1</v>
      </c>
      <c r="AB3" s="22">
        <f t="shared" si="2"/>
        <v>1</v>
      </c>
      <c r="AC3" s="22">
        <f t="shared" si="2"/>
        <v>1</v>
      </c>
      <c r="AD3" s="22">
        <f t="shared" si="2"/>
        <v>1</v>
      </c>
      <c r="AE3" s="22">
        <f t="shared" si="2"/>
        <v>1</v>
      </c>
      <c r="AF3" s="22">
        <f t="shared" si="2"/>
        <v>1</v>
      </c>
      <c r="AG3" s="22">
        <f t="shared" si="2"/>
        <v>1</v>
      </c>
      <c r="AH3" s="22">
        <f t="shared" si="2"/>
        <v>2</v>
      </c>
      <c r="AI3" s="22">
        <f t="shared" si="2"/>
        <v>2</v>
      </c>
      <c r="AJ3" s="22">
        <f t="shared" si="2"/>
        <v>2</v>
      </c>
      <c r="AK3" s="22">
        <f t="shared" si="2"/>
        <v>2</v>
      </c>
      <c r="AL3" s="22">
        <f t="shared" si="2"/>
        <v>2</v>
      </c>
      <c r="AM3" s="22">
        <f t="shared" si="2"/>
        <v>2</v>
      </c>
      <c r="AN3" s="22">
        <f t="shared" si="2"/>
        <v>2</v>
      </c>
      <c r="AO3" s="22">
        <f t="shared" si="2"/>
        <v>2</v>
      </c>
      <c r="AP3" s="22">
        <f t="shared" si="2"/>
        <v>2</v>
      </c>
      <c r="AQ3" s="22">
        <f t="shared" si="2"/>
        <v>2</v>
      </c>
      <c r="AR3" s="22">
        <f t="shared" si="2"/>
        <v>2</v>
      </c>
      <c r="AS3" s="22">
        <f t="shared" si="2"/>
        <v>2</v>
      </c>
      <c r="AT3" s="22">
        <f t="shared" si="2"/>
        <v>3</v>
      </c>
      <c r="AU3" s="22">
        <f t="shared" si="2"/>
        <v>3</v>
      </c>
      <c r="AV3" s="22">
        <f t="shared" si="2"/>
        <v>3</v>
      </c>
      <c r="AW3" s="22">
        <f t="shared" si="2"/>
        <v>3</v>
      </c>
      <c r="AX3" s="22">
        <f t="shared" si="2"/>
        <v>3</v>
      </c>
      <c r="AY3" s="22">
        <f t="shared" si="2"/>
        <v>3</v>
      </c>
      <c r="AZ3" s="22">
        <f t="shared" si="2"/>
        <v>3</v>
      </c>
      <c r="BA3" s="22">
        <f t="shared" si="2"/>
        <v>3</v>
      </c>
      <c r="BB3" s="22">
        <f t="shared" si="2"/>
        <v>3</v>
      </c>
      <c r="BC3" s="22">
        <f t="shared" si="2"/>
        <v>3</v>
      </c>
      <c r="BD3" s="22">
        <f t="shared" si="2"/>
        <v>3</v>
      </c>
      <c r="BE3" s="22">
        <f t="shared" si="2"/>
        <v>3</v>
      </c>
      <c r="BF3" s="22">
        <f t="shared" si="2"/>
        <v>4</v>
      </c>
      <c r="BG3" s="22">
        <f t="shared" si="2"/>
        <v>4</v>
      </c>
      <c r="BH3" s="22">
        <f t="shared" si="2"/>
        <v>4</v>
      </c>
      <c r="BI3" s="22">
        <f t="shared" si="2"/>
        <v>4</v>
      </c>
      <c r="BJ3" s="22">
        <f t="shared" si="2"/>
        <v>4</v>
      </c>
      <c r="BK3" s="22">
        <f t="shared" si="2"/>
        <v>4</v>
      </c>
      <c r="BL3" s="22">
        <f t="shared" si="2"/>
        <v>4</v>
      </c>
      <c r="BM3" s="22">
        <f t="shared" si="2"/>
        <v>4</v>
      </c>
      <c r="BN3" s="22">
        <f t="shared" si="2"/>
        <v>4</v>
      </c>
      <c r="BO3" s="22">
        <f t="shared" si="2"/>
        <v>4</v>
      </c>
      <c r="BP3" s="22">
        <f t="shared" si="2"/>
        <v>4</v>
      </c>
      <c r="BQ3" s="22">
        <f t="shared" si="2"/>
        <v>4</v>
      </c>
      <c r="BR3" s="22">
        <f t="shared" si="2"/>
        <v>5</v>
      </c>
      <c r="BS3" s="22">
        <f t="shared" si="2"/>
        <v>5</v>
      </c>
      <c r="BT3" s="22">
        <f t="shared" si="2"/>
        <v>5</v>
      </c>
      <c r="BU3" s="22">
        <f t="shared" si="2"/>
        <v>5</v>
      </c>
      <c r="BV3" s="22">
        <f t="shared" si="2"/>
        <v>5</v>
      </c>
      <c r="BW3" s="22">
        <f t="shared" si="2"/>
        <v>5</v>
      </c>
      <c r="BX3" s="22">
        <f t="shared" si="2"/>
        <v>5</v>
      </c>
      <c r="BY3" s="22">
        <f t="shared" si="2"/>
        <v>5</v>
      </c>
      <c r="BZ3" s="22">
        <f t="shared" si="2"/>
        <v>5</v>
      </c>
      <c r="CA3" s="22">
        <f t="shared" si="2"/>
        <v>5</v>
      </c>
      <c r="CB3" s="22">
        <f t="shared" si="2"/>
        <v>5</v>
      </c>
      <c r="CC3" s="22">
        <f t="shared" si="2"/>
        <v>5</v>
      </c>
      <c r="CD3" s="22">
        <f t="shared" si="2"/>
        <v>6</v>
      </c>
      <c r="CE3" s="22">
        <f t="shared" si="2"/>
        <v>6</v>
      </c>
      <c r="CF3" s="22">
        <f t="shared" si="2"/>
        <v>6</v>
      </c>
      <c r="CG3" s="22">
        <f t="shared" ref="CG3:DL3" si="3">ROUNDUP(CG5/12,0)</f>
        <v>6</v>
      </c>
      <c r="CH3" s="22">
        <f t="shared" si="3"/>
        <v>6</v>
      </c>
      <c r="CI3" s="22">
        <f t="shared" si="3"/>
        <v>6</v>
      </c>
      <c r="CJ3" s="22">
        <f t="shared" si="3"/>
        <v>6</v>
      </c>
      <c r="CK3" s="22">
        <f t="shared" si="3"/>
        <v>6</v>
      </c>
      <c r="CL3" s="22">
        <f t="shared" si="3"/>
        <v>6</v>
      </c>
      <c r="CM3" s="22">
        <f t="shared" si="3"/>
        <v>6</v>
      </c>
      <c r="CN3" s="22">
        <f t="shared" si="3"/>
        <v>6</v>
      </c>
      <c r="CO3" s="22">
        <f t="shared" si="3"/>
        <v>6</v>
      </c>
      <c r="CP3" s="22">
        <f t="shared" si="3"/>
        <v>7</v>
      </c>
      <c r="CQ3" s="22">
        <f t="shared" si="3"/>
        <v>7</v>
      </c>
      <c r="CR3" s="22">
        <f t="shared" si="3"/>
        <v>7</v>
      </c>
      <c r="CS3" s="22">
        <f t="shared" si="3"/>
        <v>7</v>
      </c>
      <c r="CT3" s="22">
        <f t="shared" si="3"/>
        <v>7</v>
      </c>
      <c r="CU3" s="22">
        <f t="shared" si="3"/>
        <v>7</v>
      </c>
      <c r="CV3" s="22">
        <f t="shared" si="3"/>
        <v>7</v>
      </c>
      <c r="CW3" s="22">
        <f t="shared" si="3"/>
        <v>7</v>
      </c>
      <c r="CX3" s="22">
        <f t="shared" si="3"/>
        <v>7</v>
      </c>
      <c r="CY3" s="22">
        <f t="shared" si="3"/>
        <v>7</v>
      </c>
      <c r="CZ3" s="22">
        <f t="shared" si="3"/>
        <v>7</v>
      </c>
      <c r="DA3" s="22">
        <f t="shared" si="3"/>
        <v>7</v>
      </c>
      <c r="DB3" s="22">
        <f t="shared" si="3"/>
        <v>8</v>
      </c>
      <c r="DC3" s="22">
        <f t="shared" si="3"/>
        <v>8</v>
      </c>
      <c r="DD3" s="22">
        <f t="shared" si="3"/>
        <v>8</v>
      </c>
      <c r="DE3" s="22">
        <f t="shared" si="3"/>
        <v>8</v>
      </c>
      <c r="DF3" s="22">
        <f t="shared" si="3"/>
        <v>8</v>
      </c>
      <c r="DG3" s="22">
        <f t="shared" si="3"/>
        <v>8</v>
      </c>
      <c r="DH3" s="22">
        <f t="shared" si="3"/>
        <v>8</v>
      </c>
      <c r="DI3" s="22">
        <f t="shared" si="3"/>
        <v>8</v>
      </c>
      <c r="DJ3" s="22">
        <f t="shared" si="3"/>
        <v>8</v>
      </c>
      <c r="DK3" s="22">
        <f t="shared" si="3"/>
        <v>8</v>
      </c>
      <c r="DL3" s="22">
        <f t="shared" si="3"/>
        <v>8</v>
      </c>
    </row>
    <row r="4" spans="4:116" collapsed="1" x14ac:dyDescent="0.25">
      <c r="D4" s="1"/>
      <c r="E4" s="2"/>
      <c r="F4" s="2" t="s">
        <v>0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30</v>
      </c>
      <c r="R4" s="3" t="s">
        <v>31</v>
      </c>
      <c r="S4" s="4"/>
      <c r="U4" s="9">
        <v>2016</v>
      </c>
      <c r="V4" s="2">
        <v>2016</v>
      </c>
      <c r="W4" s="2">
        <v>2016</v>
      </c>
      <c r="X4" s="2">
        <v>2016</v>
      </c>
      <c r="Y4" s="2">
        <v>2016</v>
      </c>
      <c r="Z4" s="2">
        <v>2016</v>
      </c>
      <c r="AA4" s="2">
        <v>2016</v>
      </c>
      <c r="AB4" s="2">
        <v>2016</v>
      </c>
      <c r="AC4" s="2">
        <v>2016</v>
      </c>
      <c r="AD4" s="2">
        <v>2016</v>
      </c>
      <c r="AE4" s="2">
        <v>2016</v>
      </c>
      <c r="AF4" s="2">
        <v>2016</v>
      </c>
      <c r="AG4" s="2">
        <v>2017</v>
      </c>
      <c r="AH4" s="2">
        <v>2017</v>
      </c>
      <c r="AI4" s="2">
        <v>2017</v>
      </c>
      <c r="AJ4" s="2">
        <v>2017</v>
      </c>
      <c r="AK4" s="2">
        <v>2017</v>
      </c>
      <c r="AL4" s="2">
        <v>2017</v>
      </c>
      <c r="AM4" s="2">
        <v>2017</v>
      </c>
      <c r="AN4" s="2">
        <v>2017</v>
      </c>
      <c r="AO4" s="2">
        <v>2017</v>
      </c>
      <c r="AP4" s="2">
        <v>2017</v>
      </c>
      <c r="AQ4" s="2">
        <v>2017</v>
      </c>
      <c r="AR4" s="2">
        <v>2017</v>
      </c>
      <c r="AS4" s="2">
        <v>2018</v>
      </c>
      <c r="AT4" s="2">
        <v>2018</v>
      </c>
      <c r="AU4" s="2">
        <v>2018</v>
      </c>
      <c r="AV4" s="2">
        <v>2018</v>
      </c>
      <c r="AW4" s="2">
        <v>2018</v>
      </c>
      <c r="AX4" s="2">
        <v>2018</v>
      </c>
      <c r="AY4" s="2">
        <v>2018</v>
      </c>
      <c r="AZ4" s="2">
        <v>2018</v>
      </c>
      <c r="BA4" s="2">
        <v>2018</v>
      </c>
      <c r="BB4" s="2">
        <v>2018</v>
      </c>
      <c r="BC4" s="2">
        <v>2018</v>
      </c>
      <c r="BD4" s="2">
        <v>2018</v>
      </c>
      <c r="BE4" s="2">
        <v>2019</v>
      </c>
      <c r="BF4" s="2">
        <v>2019</v>
      </c>
      <c r="BG4" s="2">
        <v>2019</v>
      </c>
      <c r="BH4" s="2">
        <v>2019</v>
      </c>
      <c r="BI4" s="2">
        <v>2019</v>
      </c>
      <c r="BJ4" s="2">
        <v>2019</v>
      </c>
      <c r="BK4" s="2">
        <v>2019</v>
      </c>
      <c r="BL4" s="2">
        <v>2019</v>
      </c>
      <c r="BM4" s="2">
        <v>2019</v>
      </c>
      <c r="BN4" s="2">
        <v>2019</v>
      </c>
      <c r="BO4" s="2">
        <v>2019</v>
      </c>
      <c r="BP4" s="2">
        <v>2019</v>
      </c>
      <c r="BQ4" s="2">
        <v>2020</v>
      </c>
      <c r="BR4" s="2">
        <v>2020</v>
      </c>
      <c r="BS4" s="2">
        <v>2020</v>
      </c>
      <c r="BT4" s="2">
        <v>2020</v>
      </c>
      <c r="BU4" s="2">
        <v>2020</v>
      </c>
      <c r="BV4" s="2">
        <v>2020</v>
      </c>
      <c r="BW4" s="2">
        <v>2020</v>
      </c>
      <c r="BX4" s="2">
        <v>2020</v>
      </c>
      <c r="BY4" s="10">
        <v>2020</v>
      </c>
      <c r="BZ4" s="2">
        <v>2020</v>
      </c>
      <c r="CA4" s="2">
        <v>2020</v>
      </c>
      <c r="CB4" s="2">
        <v>2020</v>
      </c>
      <c r="CC4" s="2">
        <v>2021</v>
      </c>
      <c r="CD4" s="2">
        <v>2021</v>
      </c>
      <c r="CE4" s="2">
        <v>2021</v>
      </c>
      <c r="CF4" s="2">
        <v>2021</v>
      </c>
      <c r="CG4" s="2">
        <v>2021</v>
      </c>
      <c r="CH4" s="2">
        <v>2021</v>
      </c>
      <c r="CI4" s="2">
        <v>2021</v>
      </c>
      <c r="CJ4" s="2">
        <v>2021</v>
      </c>
      <c r="CK4" s="2">
        <v>2021</v>
      </c>
      <c r="CL4" s="2">
        <v>2021</v>
      </c>
      <c r="CM4" s="2">
        <v>2021</v>
      </c>
      <c r="CN4" s="2">
        <v>2021</v>
      </c>
      <c r="CO4" s="2">
        <v>2022</v>
      </c>
      <c r="CP4" s="2">
        <v>2022</v>
      </c>
      <c r="CQ4" s="2">
        <v>2022</v>
      </c>
      <c r="CR4" s="2">
        <v>2022</v>
      </c>
      <c r="CS4" s="2">
        <v>2022</v>
      </c>
      <c r="CT4" s="2">
        <v>2022</v>
      </c>
      <c r="CU4" s="2">
        <v>2022</v>
      </c>
      <c r="CV4" s="2">
        <v>2022</v>
      </c>
      <c r="CW4" s="2">
        <v>2022</v>
      </c>
      <c r="CX4" s="2">
        <v>2022</v>
      </c>
      <c r="CY4" s="2">
        <v>2022</v>
      </c>
      <c r="CZ4" s="2">
        <v>2022</v>
      </c>
      <c r="DA4" s="2">
        <v>2023</v>
      </c>
      <c r="DB4" s="2">
        <v>2023</v>
      </c>
      <c r="DC4" s="2">
        <v>2023</v>
      </c>
      <c r="DD4" s="2">
        <v>2023</v>
      </c>
      <c r="DE4" s="2">
        <v>2023</v>
      </c>
      <c r="DF4" s="2">
        <v>2023</v>
      </c>
      <c r="DG4" s="2">
        <v>2023</v>
      </c>
      <c r="DH4" s="2">
        <v>2023</v>
      </c>
      <c r="DI4" s="2">
        <v>2023</v>
      </c>
      <c r="DJ4" s="2">
        <v>2023</v>
      </c>
      <c r="DK4" s="2">
        <v>2023</v>
      </c>
      <c r="DL4" s="2">
        <v>2023</v>
      </c>
    </row>
    <row r="5" spans="4:116" x14ac:dyDescent="0.25">
      <c r="D5" s="1" t="s">
        <v>1</v>
      </c>
      <c r="E5" s="2"/>
      <c r="F5" s="2" t="s">
        <v>2</v>
      </c>
      <c r="G5" s="3" t="s">
        <v>20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40</v>
      </c>
      <c r="Q5" s="3" t="s">
        <v>41</v>
      </c>
      <c r="R5" s="3" t="s">
        <v>42</v>
      </c>
      <c r="S5" s="4"/>
      <c r="U5" s="11">
        <v>0</v>
      </c>
      <c r="V5" s="12">
        <v>1</v>
      </c>
      <c r="W5" s="12">
        <v>2</v>
      </c>
      <c r="X5" s="12">
        <v>3</v>
      </c>
      <c r="Y5" s="12">
        <v>4</v>
      </c>
      <c r="Z5" s="12">
        <v>5</v>
      </c>
      <c r="AA5" s="12">
        <v>6</v>
      </c>
      <c r="AB5" s="12">
        <v>7</v>
      </c>
      <c r="AC5" s="12">
        <v>8</v>
      </c>
      <c r="AD5" s="12">
        <v>9</v>
      </c>
      <c r="AE5" s="12">
        <v>10</v>
      </c>
      <c r="AF5" s="12">
        <v>11</v>
      </c>
      <c r="AG5" s="12">
        <v>12</v>
      </c>
      <c r="AH5" s="12">
        <v>13</v>
      </c>
      <c r="AI5" s="12">
        <v>14</v>
      </c>
      <c r="AJ5" s="12">
        <v>15</v>
      </c>
      <c r="AK5" s="12">
        <v>16</v>
      </c>
      <c r="AL5" s="12">
        <v>17</v>
      </c>
      <c r="AM5" s="12">
        <v>18</v>
      </c>
      <c r="AN5" s="12">
        <v>19</v>
      </c>
      <c r="AO5" s="12">
        <v>20</v>
      </c>
      <c r="AP5" s="12">
        <v>21</v>
      </c>
      <c r="AQ5" s="12">
        <v>22</v>
      </c>
      <c r="AR5" s="12">
        <v>23</v>
      </c>
      <c r="AS5" s="12">
        <v>24</v>
      </c>
      <c r="AT5" s="12">
        <v>25</v>
      </c>
      <c r="AU5" s="12">
        <v>26</v>
      </c>
      <c r="AV5" s="12">
        <v>27</v>
      </c>
      <c r="AW5" s="12">
        <v>28</v>
      </c>
      <c r="AX5" s="12">
        <v>29</v>
      </c>
      <c r="AY5" s="12">
        <v>30</v>
      </c>
      <c r="AZ5" s="12">
        <v>31</v>
      </c>
      <c r="BA5" s="12">
        <v>32</v>
      </c>
      <c r="BB5" s="12">
        <v>33</v>
      </c>
      <c r="BC5" s="12">
        <v>34</v>
      </c>
      <c r="BD5" s="12">
        <v>35</v>
      </c>
      <c r="BE5" s="12">
        <v>36</v>
      </c>
      <c r="BF5" s="12">
        <v>37</v>
      </c>
      <c r="BG5" s="12">
        <v>38</v>
      </c>
      <c r="BH5" s="12">
        <v>39</v>
      </c>
      <c r="BI5" s="12">
        <v>40</v>
      </c>
      <c r="BJ5" s="12">
        <v>41</v>
      </c>
      <c r="BK5" s="12">
        <v>42</v>
      </c>
      <c r="BL5" s="12">
        <v>43</v>
      </c>
      <c r="BM5" s="12">
        <v>44</v>
      </c>
      <c r="BN5" s="12">
        <v>45</v>
      </c>
      <c r="BO5" s="12">
        <v>46</v>
      </c>
      <c r="BP5" s="12">
        <v>47</v>
      </c>
      <c r="BQ5" s="12">
        <v>48</v>
      </c>
      <c r="BR5" s="12">
        <v>49</v>
      </c>
      <c r="BS5" s="12">
        <v>50</v>
      </c>
      <c r="BT5" s="12">
        <v>51</v>
      </c>
      <c r="BU5" s="12">
        <v>52</v>
      </c>
      <c r="BV5" s="12">
        <v>53</v>
      </c>
      <c r="BW5" s="12">
        <v>54</v>
      </c>
      <c r="BX5" s="12">
        <v>55</v>
      </c>
      <c r="BY5" s="13">
        <v>56</v>
      </c>
      <c r="BZ5" s="12">
        <v>57</v>
      </c>
      <c r="CA5" s="12">
        <v>58</v>
      </c>
      <c r="CB5" s="12">
        <v>59</v>
      </c>
      <c r="CC5" s="12">
        <v>60</v>
      </c>
      <c r="CD5" s="12">
        <v>61</v>
      </c>
      <c r="CE5" s="12">
        <v>62</v>
      </c>
      <c r="CF5" s="12">
        <v>63</v>
      </c>
      <c r="CG5" s="12">
        <v>64</v>
      </c>
      <c r="CH5" s="12">
        <v>65</v>
      </c>
      <c r="CI5" s="12">
        <v>66</v>
      </c>
      <c r="CJ5" s="12">
        <v>67</v>
      </c>
      <c r="CK5" s="12">
        <v>68</v>
      </c>
      <c r="CL5" s="12">
        <v>69</v>
      </c>
      <c r="CM5" s="12">
        <v>70</v>
      </c>
      <c r="CN5" s="12">
        <v>71</v>
      </c>
      <c r="CO5" s="12">
        <v>72</v>
      </c>
      <c r="CP5" s="12">
        <v>73</v>
      </c>
      <c r="CQ5" s="12">
        <v>74</v>
      </c>
      <c r="CR5" s="12">
        <v>75</v>
      </c>
      <c r="CS5" s="12">
        <v>76</v>
      </c>
      <c r="CT5" s="12">
        <v>77</v>
      </c>
      <c r="CU5" s="12">
        <v>78</v>
      </c>
      <c r="CV5" s="12">
        <v>79</v>
      </c>
      <c r="CW5" s="12">
        <v>80</v>
      </c>
      <c r="CX5" s="12">
        <v>81</v>
      </c>
      <c r="CY5" s="12">
        <v>82</v>
      </c>
      <c r="CZ5" s="12">
        <v>83</v>
      </c>
      <c r="DA5" s="12">
        <v>84</v>
      </c>
      <c r="DB5" s="12">
        <v>85</v>
      </c>
      <c r="DC5" s="12">
        <v>86</v>
      </c>
      <c r="DD5" s="12">
        <v>87</v>
      </c>
      <c r="DE5" s="12">
        <v>88</v>
      </c>
      <c r="DF5" s="12">
        <v>89</v>
      </c>
      <c r="DG5" s="12">
        <v>90</v>
      </c>
      <c r="DH5" s="12">
        <v>91</v>
      </c>
      <c r="DI5" s="12">
        <v>92</v>
      </c>
      <c r="DJ5" s="12">
        <v>93</v>
      </c>
      <c r="DK5" s="12">
        <v>94</v>
      </c>
      <c r="DL5" s="12">
        <v>95</v>
      </c>
    </row>
    <row r="6" spans="4:116" ht="15.75" thickBot="1" x14ac:dyDescent="0.3">
      <c r="D6" s="5" t="s">
        <v>43</v>
      </c>
      <c r="E6" s="2"/>
      <c r="F6" s="6" t="s">
        <v>3</v>
      </c>
      <c r="G6" s="7" t="s">
        <v>4</v>
      </c>
      <c r="H6" s="2" t="s">
        <v>44</v>
      </c>
      <c r="I6" s="2" t="s">
        <v>45</v>
      </c>
      <c r="J6" s="2" t="s">
        <v>46</v>
      </c>
      <c r="K6" s="2" t="s">
        <v>47</v>
      </c>
      <c r="L6" s="2" t="s">
        <v>48</v>
      </c>
      <c r="M6" s="2" t="s">
        <v>49</v>
      </c>
      <c r="N6" s="2" t="s">
        <v>50</v>
      </c>
      <c r="O6" s="2" t="s">
        <v>51</v>
      </c>
      <c r="P6" s="2" t="s">
        <v>52</v>
      </c>
      <c r="Q6" s="2" t="s">
        <v>53</v>
      </c>
      <c r="R6" s="2" t="s">
        <v>54</v>
      </c>
      <c r="S6" s="8" t="s">
        <v>5</v>
      </c>
      <c r="U6" s="14">
        <v>42399</v>
      </c>
      <c r="V6" s="15">
        <v>42429</v>
      </c>
      <c r="W6" s="15">
        <v>42460</v>
      </c>
      <c r="X6" s="15">
        <v>42490</v>
      </c>
      <c r="Y6" s="15">
        <v>42521</v>
      </c>
      <c r="Z6" s="15">
        <v>42551</v>
      </c>
      <c r="AA6" s="15">
        <v>42582</v>
      </c>
      <c r="AB6" s="15">
        <v>42613</v>
      </c>
      <c r="AC6" s="15">
        <v>42643</v>
      </c>
      <c r="AD6" s="15">
        <v>42674</v>
      </c>
      <c r="AE6" s="15">
        <v>42704</v>
      </c>
      <c r="AF6" s="15">
        <v>42735</v>
      </c>
      <c r="AG6" s="15">
        <v>42766</v>
      </c>
      <c r="AH6" s="15">
        <v>42794</v>
      </c>
      <c r="AI6" s="15">
        <v>42825</v>
      </c>
      <c r="AJ6" s="15">
        <v>42855</v>
      </c>
      <c r="AK6" s="15">
        <v>42886</v>
      </c>
      <c r="AL6" s="15">
        <v>42916</v>
      </c>
      <c r="AM6" s="15">
        <v>42947</v>
      </c>
      <c r="AN6" s="15">
        <v>42978</v>
      </c>
      <c r="AO6" s="15">
        <v>43008</v>
      </c>
      <c r="AP6" s="15">
        <v>43039</v>
      </c>
      <c r="AQ6" s="15">
        <v>43069</v>
      </c>
      <c r="AR6" s="15">
        <v>43100</v>
      </c>
      <c r="AS6" s="15">
        <v>43131</v>
      </c>
      <c r="AT6" s="15">
        <v>43159</v>
      </c>
      <c r="AU6" s="15">
        <v>43190</v>
      </c>
      <c r="AV6" s="15">
        <v>43220</v>
      </c>
      <c r="AW6" s="15">
        <v>43251</v>
      </c>
      <c r="AX6" s="15">
        <v>43281</v>
      </c>
      <c r="AY6" s="15">
        <v>43312</v>
      </c>
      <c r="AZ6" s="15">
        <v>43343</v>
      </c>
      <c r="BA6" s="15">
        <v>43373</v>
      </c>
      <c r="BB6" s="15">
        <v>43404</v>
      </c>
      <c r="BC6" s="15">
        <v>43434</v>
      </c>
      <c r="BD6" s="15">
        <v>43465</v>
      </c>
      <c r="BE6" s="15">
        <v>43496</v>
      </c>
      <c r="BF6" s="15">
        <v>43524</v>
      </c>
      <c r="BG6" s="15">
        <v>43555</v>
      </c>
      <c r="BH6" s="15">
        <v>43585</v>
      </c>
      <c r="BI6" s="15">
        <v>43616</v>
      </c>
      <c r="BJ6" s="15">
        <v>43646</v>
      </c>
      <c r="BK6" s="15">
        <v>43677</v>
      </c>
      <c r="BL6" s="15">
        <v>43708</v>
      </c>
      <c r="BM6" s="15">
        <v>43738</v>
      </c>
      <c r="BN6" s="15">
        <v>43769</v>
      </c>
      <c r="BO6" s="15">
        <v>43799</v>
      </c>
      <c r="BP6" s="15">
        <v>43830</v>
      </c>
      <c r="BQ6" s="15">
        <v>43861</v>
      </c>
      <c r="BR6" s="15">
        <v>43890</v>
      </c>
      <c r="BS6" s="15">
        <v>43921</v>
      </c>
      <c r="BT6" s="15">
        <v>43951</v>
      </c>
      <c r="BU6" s="15">
        <v>43982</v>
      </c>
      <c r="BV6" s="15">
        <v>44012</v>
      </c>
      <c r="BW6" s="15">
        <v>44043</v>
      </c>
      <c r="BX6" s="15">
        <v>44074</v>
      </c>
      <c r="BY6" s="16">
        <v>44104</v>
      </c>
      <c r="BZ6" s="15">
        <v>44135</v>
      </c>
      <c r="CA6" s="15">
        <v>44165</v>
      </c>
      <c r="CB6" s="15">
        <v>44196</v>
      </c>
      <c r="CC6" s="15">
        <v>44227</v>
      </c>
      <c r="CD6" s="15">
        <v>44255</v>
      </c>
      <c r="CE6" s="15">
        <v>44286</v>
      </c>
      <c r="CF6" s="15">
        <v>44316</v>
      </c>
      <c r="CG6" s="15">
        <v>44347</v>
      </c>
      <c r="CH6" s="15">
        <v>44377</v>
      </c>
      <c r="CI6" s="15">
        <v>44408</v>
      </c>
      <c r="CJ6" s="15">
        <v>44439</v>
      </c>
      <c r="CK6" s="15">
        <v>44469</v>
      </c>
      <c r="CL6" s="15">
        <v>44500</v>
      </c>
      <c r="CM6" s="15">
        <v>44530</v>
      </c>
      <c r="CN6" s="15">
        <v>44561</v>
      </c>
      <c r="CO6" s="15">
        <v>44592</v>
      </c>
      <c r="CP6" s="15">
        <v>44620</v>
      </c>
      <c r="CQ6" s="15">
        <v>44651</v>
      </c>
      <c r="CR6" s="15">
        <v>44681</v>
      </c>
      <c r="CS6" s="15">
        <v>44712</v>
      </c>
      <c r="CT6" s="15">
        <v>44742</v>
      </c>
      <c r="CU6" s="15">
        <v>44773</v>
      </c>
      <c r="CV6" s="15">
        <v>44804</v>
      </c>
      <c r="CW6" s="15">
        <v>44834</v>
      </c>
      <c r="CX6" s="15">
        <v>44865</v>
      </c>
      <c r="CY6" s="15">
        <v>44895</v>
      </c>
      <c r="CZ6" s="15">
        <v>44926</v>
      </c>
      <c r="DA6" s="15">
        <v>44957</v>
      </c>
      <c r="DB6" s="15">
        <v>44985</v>
      </c>
      <c r="DC6" s="15">
        <v>45016</v>
      </c>
      <c r="DD6" s="15">
        <v>45046</v>
      </c>
      <c r="DE6" s="15">
        <v>45077</v>
      </c>
      <c r="DF6" s="15">
        <v>45107</v>
      </c>
      <c r="DG6" s="15">
        <v>45138</v>
      </c>
      <c r="DH6" s="15">
        <v>45169</v>
      </c>
      <c r="DI6" s="15">
        <v>45199</v>
      </c>
      <c r="DJ6" s="15">
        <v>45230</v>
      </c>
      <c r="DK6" s="15">
        <v>45260</v>
      </c>
      <c r="DL6" s="15">
        <v>45291</v>
      </c>
    </row>
    <row r="7" spans="4:116" ht="8.1" customHeight="1" x14ac:dyDescent="0.25">
      <c r="S7" s="23"/>
      <c r="BY7" s="35"/>
    </row>
    <row r="8" spans="4:116" x14ac:dyDescent="0.25">
      <c r="D8" t="s">
        <v>6</v>
      </c>
      <c r="G8" s="17">
        <f>AI8</f>
        <v>0</v>
      </c>
      <c r="H8" s="17">
        <f t="shared" ref="H8:R8" si="4">SUMIFS($U8:$DL8,$U$3:$DL$3,"&gt;"&amp;H$2,$U$3:$DL$3,"&lt;="&amp;H$3)</f>
        <v>0</v>
      </c>
      <c r="I8" s="17">
        <f t="shared" si="4"/>
        <v>0</v>
      </c>
      <c r="J8" s="17">
        <f t="shared" si="4"/>
        <v>0</v>
      </c>
      <c r="K8" s="17">
        <f t="shared" si="4"/>
        <v>85.053159999999991</v>
      </c>
      <c r="L8" s="17">
        <f t="shared" si="4"/>
        <v>1164.8053903379505</v>
      </c>
      <c r="M8" s="17">
        <f t="shared" si="4"/>
        <v>3418.312441623073</v>
      </c>
      <c r="N8" s="17">
        <f t="shared" si="4"/>
        <v>3532.8017965960248</v>
      </c>
      <c r="O8" s="17">
        <f t="shared" si="4"/>
        <v>3261.7924413812279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24">
        <f>SUM(G8:R8)</f>
        <v>11462.765229938275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-5.1214399999999998</v>
      </c>
      <c r="AE8" s="17">
        <v>0</v>
      </c>
      <c r="AF8" s="17">
        <v>5.1214399999999998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-62.944939999999995</v>
      </c>
      <c r="BI8" s="17">
        <v>-86.414999999999992</v>
      </c>
      <c r="BJ8" s="17">
        <v>-35.243499999999983</v>
      </c>
      <c r="BK8" s="17">
        <v>-7.7715100000000064</v>
      </c>
      <c r="BL8" s="17">
        <v>-13.822540000000004</v>
      </c>
      <c r="BM8" s="17">
        <v>11.213389999999976</v>
      </c>
      <c r="BN8" s="17">
        <v>12.22611999999998</v>
      </c>
      <c r="BO8" s="17">
        <v>41.319230000000005</v>
      </c>
      <c r="BP8" s="17">
        <v>200.37255000000002</v>
      </c>
      <c r="BQ8" s="17">
        <v>26.11936</v>
      </c>
      <c r="BR8" s="17">
        <v>49.940069999999992</v>
      </c>
      <c r="BS8" s="17">
        <v>57.467629999999986</v>
      </c>
      <c r="BT8" s="17">
        <v>63.222580000000022</v>
      </c>
      <c r="BU8" s="17">
        <v>-282.34025999999994</v>
      </c>
      <c r="BV8" s="17">
        <v>126.40634999999997</v>
      </c>
      <c r="BW8" s="17">
        <v>119.07258000000002</v>
      </c>
      <c r="BX8" s="17">
        <v>142.91461000000004</v>
      </c>
      <c r="BY8" s="36">
        <v>213.03422354824625</v>
      </c>
      <c r="BZ8" s="17">
        <v>227.6423430579444</v>
      </c>
      <c r="CA8" s="17">
        <v>242.11204615730378</v>
      </c>
      <c r="CB8" s="17">
        <v>-135.46509210140152</v>
      </c>
      <c r="CC8" s="17">
        <v>340.79830967585752</v>
      </c>
      <c r="CD8" s="17">
        <v>340.86488566974606</v>
      </c>
      <c r="CE8" s="17">
        <v>340.86488566974606</v>
      </c>
      <c r="CF8" s="17">
        <v>340.86488566974606</v>
      </c>
      <c r="CG8" s="17">
        <v>-5.312650819763121</v>
      </c>
      <c r="CH8" s="17">
        <v>340.86488566974606</v>
      </c>
      <c r="CI8" s="17">
        <v>340.86488566974606</v>
      </c>
      <c r="CJ8" s="17">
        <v>341.46648120099599</v>
      </c>
      <c r="CK8" s="17">
        <v>341.60572057599597</v>
      </c>
      <c r="CL8" s="17">
        <v>341.850232013496</v>
      </c>
      <c r="CM8" s="17">
        <v>344.24185170099599</v>
      </c>
      <c r="CN8" s="17">
        <v>-1.9356847885131856</v>
      </c>
      <c r="CO8" s="17">
        <v>352.07206339113532</v>
      </c>
      <c r="CP8" s="17">
        <v>352.07206339113532</v>
      </c>
      <c r="CQ8" s="17">
        <v>352.07206339113532</v>
      </c>
      <c r="CR8" s="17">
        <v>352.07206339113532</v>
      </c>
      <c r="CS8" s="17">
        <v>-2.7599115106115732</v>
      </c>
      <c r="CT8" s="17">
        <v>352.07206339113532</v>
      </c>
      <c r="CU8" s="17">
        <v>352.07206339113532</v>
      </c>
      <c r="CV8" s="17">
        <v>352.68822140988533</v>
      </c>
      <c r="CW8" s="17">
        <v>353.33136703488537</v>
      </c>
      <c r="CX8" s="17">
        <v>353.5807687011353</v>
      </c>
      <c r="CY8" s="17">
        <v>354.15397213863537</v>
      </c>
      <c r="CZ8" s="17">
        <v>-0.67800276311152174</v>
      </c>
      <c r="DA8" s="17">
        <v>362.12506462953036</v>
      </c>
      <c r="DB8" s="17">
        <v>362.12506462953036</v>
      </c>
      <c r="DC8" s="17">
        <v>362.12506462953036</v>
      </c>
      <c r="DD8" s="17">
        <v>362.12506462953036</v>
      </c>
      <c r="DE8" s="17">
        <v>-1.5777096447602617</v>
      </c>
      <c r="DF8" s="17">
        <v>362.12506462953036</v>
      </c>
      <c r="DG8" s="17">
        <v>362.12506462953036</v>
      </c>
      <c r="DH8" s="17">
        <v>362.75590123578036</v>
      </c>
      <c r="DI8" s="17">
        <v>362.94553123578032</v>
      </c>
      <c r="DJ8" s="17">
        <v>363.19992093535535</v>
      </c>
      <c r="DK8" s="17">
        <v>363.77312437285536</v>
      </c>
      <c r="DL8" s="17">
        <v>7.0350098564858854E-2</v>
      </c>
    </row>
    <row r="9" spans="4:116" ht="8.1" customHeight="1" x14ac:dyDescent="0.25">
      <c r="S9" s="23"/>
      <c r="BY9" s="35"/>
    </row>
    <row r="10" spans="4:116" x14ac:dyDescent="0.25">
      <c r="D10" t="s">
        <v>7</v>
      </c>
      <c r="G10" s="17">
        <f t="shared" ref="G10:G17" si="5">AI10</f>
        <v>9.2219099999999994</v>
      </c>
      <c r="H10" s="17">
        <f t="shared" ref="H10:R17" si="6">SUMIFS($U10:$DL10,$U$3:$DL$3,"&gt;"&amp;H$2,$U$3:$DL$3,"&lt;="&amp;H$3)</f>
        <v>-3612.7396399999998</v>
      </c>
      <c r="I10" s="17">
        <f t="shared" si="6"/>
        <v>-9350.6366899999994</v>
      </c>
      <c r="J10" s="17">
        <f t="shared" si="6"/>
        <v>-32309.721949999999</v>
      </c>
      <c r="K10" s="17">
        <f t="shared" si="6"/>
        <v>-11377.430670000002</v>
      </c>
      <c r="L10" s="17">
        <f t="shared" si="6"/>
        <v>-2252.5675233330694</v>
      </c>
      <c r="M10" s="17">
        <f t="shared" si="6"/>
        <v>-87.835299999802643</v>
      </c>
      <c r="N10" s="17">
        <f t="shared" si="6"/>
        <v>0</v>
      </c>
      <c r="O10" s="17">
        <f t="shared" si="6"/>
        <v>0</v>
      </c>
      <c r="P10" s="17">
        <f t="shared" si="6"/>
        <v>0</v>
      </c>
      <c r="Q10" s="17">
        <f t="shared" si="6"/>
        <v>0</v>
      </c>
      <c r="R10" s="17">
        <f t="shared" si="6"/>
        <v>0</v>
      </c>
      <c r="S10" s="29">
        <f t="shared" ref="S10:S17" si="7">SUM(G10:R10)</f>
        <v>-58981.709863332871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-2558.42211</v>
      </c>
      <c r="AE10" s="17">
        <v>-64.953580000000002</v>
      </c>
      <c r="AF10" s="17">
        <v>-768.03456000000006</v>
      </c>
      <c r="AG10" s="17">
        <v>-221.32939000000002</v>
      </c>
      <c r="AH10" s="17">
        <v>0</v>
      </c>
      <c r="AI10" s="17">
        <v>9.2219099999999994</v>
      </c>
      <c r="AJ10" s="17">
        <v>-127.37931</v>
      </c>
      <c r="AK10" s="17">
        <v>-251.05776</v>
      </c>
      <c r="AL10" s="17">
        <v>-1.5014400000000023</v>
      </c>
      <c r="AM10" s="17">
        <v>-683.28015000000005</v>
      </c>
      <c r="AN10" s="17">
        <v>-250.98282000000003</v>
      </c>
      <c r="AO10" s="17">
        <v>-3177.8366199999996</v>
      </c>
      <c r="AP10" s="17">
        <v>-84.769069999999999</v>
      </c>
      <c r="AQ10" s="17">
        <v>17.16386</v>
      </c>
      <c r="AR10" s="17">
        <v>-2320.9754800000001</v>
      </c>
      <c r="AS10" s="17">
        <v>-2479.23981</v>
      </c>
      <c r="AT10" s="17">
        <v>-1890.5083900000002</v>
      </c>
      <c r="AU10" s="17">
        <v>-1956.86977</v>
      </c>
      <c r="AV10" s="17">
        <v>-2317.7660200000005</v>
      </c>
      <c r="AW10" s="17">
        <v>-4149.3047400000005</v>
      </c>
      <c r="AX10" s="17">
        <v>-32.297409999999999</v>
      </c>
      <c r="AY10" s="17">
        <v>-6087.173569999999</v>
      </c>
      <c r="AZ10" s="17">
        <v>-60.755559999999996</v>
      </c>
      <c r="BA10" s="17">
        <v>-6021.7363699999996</v>
      </c>
      <c r="BB10" s="17">
        <v>-2743.86825</v>
      </c>
      <c r="BC10" s="17">
        <v>-381.54910999999998</v>
      </c>
      <c r="BD10" s="17">
        <v>-3294.3058899999996</v>
      </c>
      <c r="BE10" s="17">
        <v>-3373.5868700000001</v>
      </c>
      <c r="BF10" s="17">
        <v>-1870.5837799999999</v>
      </c>
      <c r="BG10" s="17">
        <v>-281.39033000000001</v>
      </c>
      <c r="BH10" s="17">
        <v>-1785.7060100000001</v>
      </c>
      <c r="BI10" s="17">
        <v>-1632.9919499999999</v>
      </c>
      <c r="BJ10" s="17">
        <v>-154.56192999999999</v>
      </c>
      <c r="BK10" s="17">
        <v>-663.15197000000001</v>
      </c>
      <c r="BL10" s="17">
        <v>-2675.6612300000002</v>
      </c>
      <c r="BM10" s="17">
        <v>155.47601</v>
      </c>
      <c r="BN10" s="17">
        <v>-459.90815000000003</v>
      </c>
      <c r="BO10" s="17">
        <v>2.7585899999998511</v>
      </c>
      <c r="BP10" s="17">
        <v>-2310.2344000000021</v>
      </c>
      <c r="BQ10" s="17">
        <v>298.52448000000004</v>
      </c>
      <c r="BR10" s="17">
        <v>-103.54995</v>
      </c>
      <c r="BS10" s="17">
        <v>-33.516479999999994</v>
      </c>
      <c r="BT10" s="17">
        <v>-146.22872000000001</v>
      </c>
      <c r="BU10" s="17">
        <v>-389.28345000000002</v>
      </c>
      <c r="BV10" s="17">
        <v>-597.61942999999997</v>
      </c>
      <c r="BW10" s="17">
        <v>-164.13301000000001</v>
      </c>
      <c r="BX10" s="17">
        <v>-409.68778000000003</v>
      </c>
      <c r="BY10" s="36">
        <v>-208.47996000000003</v>
      </c>
      <c r="BZ10" s="17">
        <v>-29.278433333267547</v>
      </c>
      <c r="CA10" s="17">
        <v>-29.278433333267547</v>
      </c>
      <c r="CB10" s="17">
        <v>-29.278433333267547</v>
      </c>
      <c r="CC10" s="17">
        <v>-112.23344333326735</v>
      </c>
      <c r="CD10" s="17">
        <v>-29.278433333267547</v>
      </c>
      <c r="CE10" s="17">
        <v>-29.278433333267547</v>
      </c>
      <c r="CF10" s="17">
        <v>-29.278433333267547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</row>
    <row r="11" spans="4:116" x14ac:dyDescent="0.25">
      <c r="D11" t="s">
        <v>8</v>
      </c>
      <c r="G11" s="17">
        <f t="shared" si="5"/>
        <v>0</v>
      </c>
      <c r="H11" s="17">
        <f t="shared" si="6"/>
        <v>0</v>
      </c>
      <c r="I11" s="17">
        <f t="shared" si="6"/>
        <v>0</v>
      </c>
      <c r="J11" s="17">
        <f t="shared" si="6"/>
        <v>0</v>
      </c>
      <c r="K11" s="17">
        <f t="shared" si="6"/>
        <v>0</v>
      </c>
      <c r="L11" s="17">
        <f t="shared" si="6"/>
        <v>-7.4188083592528837</v>
      </c>
      <c r="M11" s="17">
        <f t="shared" si="6"/>
        <v>-38.771462030555355</v>
      </c>
      <c r="N11" s="17">
        <f t="shared" si="6"/>
        <v>-40.18501640247986</v>
      </c>
      <c r="O11" s="17">
        <f t="shared" si="6"/>
        <v>-38.014638758140826</v>
      </c>
      <c r="P11" s="17">
        <f t="shared" si="6"/>
        <v>0</v>
      </c>
      <c r="Q11" s="17">
        <f t="shared" si="6"/>
        <v>0</v>
      </c>
      <c r="R11" s="17">
        <f t="shared" si="6"/>
        <v>0</v>
      </c>
      <c r="S11" s="29">
        <f t="shared" si="7"/>
        <v>-124.38992555042893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36">
        <v>0</v>
      </c>
      <c r="BZ11" s="17">
        <v>-1.2526638226989983</v>
      </c>
      <c r="CA11" s="17">
        <v>-1.4053258442258956</v>
      </c>
      <c r="CB11" s="17">
        <v>-1.7049282597253466</v>
      </c>
      <c r="CC11" s="17">
        <v>-3.0558904326026437</v>
      </c>
      <c r="CD11" s="17">
        <v>-3.0558904326026437</v>
      </c>
      <c r="CE11" s="17">
        <v>-3.0558904326026437</v>
      </c>
      <c r="CF11" s="17">
        <v>-3.0558904326026437</v>
      </c>
      <c r="CG11" s="17">
        <v>-3.9771047309642693</v>
      </c>
      <c r="CH11" s="17">
        <v>-3.0558904326026437</v>
      </c>
      <c r="CI11" s="17">
        <v>-3.0558904326026437</v>
      </c>
      <c r="CJ11" s="17">
        <v>-3.065217495102643</v>
      </c>
      <c r="CK11" s="17">
        <v>-3.0673762451026434</v>
      </c>
      <c r="CL11" s="17">
        <v>-3.0711671201026434</v>
      </c>
      <c r="CM11" s="17">
        <v>-3.1082464951026436</v>
      </c>
      <c r="CN11" s="17">
        <v>-4.0294607934642697</v>
      </c>
      <c r="CO11" s="17">
        <v>-3.1734369877030191</v>
      </c>
      <c r="CP11" s="17">
        <v>-3.1734369877030191</v>
      </c>
      <c r="CQ11" s="17">
        <v>-3.1734369877030191</v>
      </c>
      <c r="CR11" s="17">
        <v>-3.1734369877030191</v>
      </c>
      <c r="CS11" s="17">
        <v>-4.1176816435236852</v>
      </c>
      <c r="CT11" s="17">
        <v>-3.1734369877030191</v>
      </c>
      <c r="CU11" s="17">
        <v>-3.1734369877030191</v>
      </c>
      <c r="CV11" s="17">
        <v>-3.1829898252030189</v>
      </c>
      <c r="CW11" s="17">
        <v>-3.1929610752030189</v>
      </c>
      <c r="CX11" s="17">
        <v>-3.1968277677030192</v>
      </c>
      <c r="CY11" s="17">
        <v>-3.2057146427030192</v>
      </c>
      <c r="CZ11" s="17">
        <v>-4.1499592985236857</v>
      </c>
      <c r="DA11" s="17">
        <v>-3.2716972111053142</v>
      </c>
      <c r="DB11" s="17">
        <v>-3.2716972111053142</v>
      </c>
      <c r="DC11" s="17">
        <v>-3.2716972111053142</v>
      </c>
      <c r="DD11" s="17">
        <v>-3.2716972111053142</v>
      </c>
      <c r="DE11" s="17">
        <v>-4.2395479833214988</v>
      </c>
      <c r="DF11" s="17">
        <v>-3.2716972111053142</v>
      </c>
      <c r="DG11" s="17">
        <v>-3.2716972111053142</v>
      </c>
      <c r="DH11" s="17">
        <v>-3.2814776236053143</v>
      </c>
      <c r="DI11" s="17">
        <v>-3.2844176236053144</v>
      </c>
      <c r="DJ11" s="17">
        <v>-3.2883616499553145</v>
      </c>
      <c r="DK11" s="17">
        <v>-3.2972485249553141</v>
      </c>
      <c r="DL11" s="17">
        <v>-4.2650992971714983</v>
      </c>
    </row>
    <row r="12" spans="4:116" x14ac:dyDescent="0.25">
      <c r="D12" t="s">
        <v>9</v>
      </c>
      <c r="G12" s="17">
        <f t="shared" si="5"/>
        <v>0</v>
      </c>
      <c r="H12" s="17">
        <f t="shared" si="6"/>
        <v>0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-14.945828833621583</v>
      </c>
      <c r="M12" s="17">
        <f t="shared" si="6"/>
        <v>-56.647763491711991</v>
      </c>
      <c r="N12" s="17">
        <f t="shared" si="6"/>
        <v>-58.360136126445227</v>
      </c>
      <c r="O12" s="17">
        <f t="shared" si="6"/>
        <v>-54.944187019663914</v>
      </c>
      <c r="P12" s="17">
        <f t="shared" si="6"/>
        <v>0</v>
      </c>
      <c r="Q12" s="17">
        <f t="shared" si="6"/>
        <v>0</v>
      </c>
      <c r="R12" s="17">
        <f t="shared" si="6"/>
        <v>0</v>
      </c>
      <c r="S12" s="29">
        <f t="shared" si="7"/>
        <v>-184.89791547144273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36">
        <v>0</v>
      </c>
      <c r="BZ12" s="17">
        <v>-3.2811164032098086</v>
      </c>
      <c r="CA12" s="17">
        <v>-3.4330158862513112</v>
      </c>
      <c r="CB12" s="17">
        <v>-3.6337836613890402</v>
      </c>
      <c r="CC12" s="17">
        <v>-4.5979128827714231</v>
      </c>
      <c r="CD12" s="17">
        <v>-4.598601006739262</v>
      </c>
      <c r="CE12" s="17">
        <v>-4.598601006739262</v>
      </c>
      <c r="CF12" s="17">
        <v>-4.598601006739262</v>
      </c>
      <c r="CG12" s="17">
        <v>-5.2127438723136805</v>
      </c>
      <c r="CH12" s="17">
        <v>-4.598601006739262</v>
      </c>
      <c r="CI12" s="17">
        <v>-4.598601006739262</v>
      </c>
      <c r="CJ12" s="17">
        <v>-4.604819048405929</v>
      </c>
      <c r="CK12" s="17">
        <v>-4.6062582150725957</v>
      </c>
      <c r="CL12" s="17">
        <v>-4.6087854650725957</v>
      </c>
      <c r="CM12" s="17">
        <v>-4.6335050484059286</v>
      </c>
      <c r="CN12" s="17">
        <v>-5.2476479139803471</v>
      </c>
      <c r="CO12" s="17">
        <v>-4.7409988947646173</v>
      </c>
      <c r="CP12" s="17">
        <v>-4.7409988947646173</v>
      </c>
      <c r="CQ12" s="17">
        <v>-4.7409988947646173</v>
      </c>
      <c r="CR12" s="17">
        <v>-4.7409988947646173</v>
      </c>
      <c r="CS12" s="17">
        <v>-5.3704953319783941</v>
      </c>
      <c r="CT12" s="17">
        <v>-4.7409988947646173</v>
      </c>
      <c r="CU12" s="17">
        <v>-4.7409988947646173</v>
      </c>
      <c r="CV12" s="17">
        <v>-4.7473674530979499</v>
      </c>
      <c r="CW12" s="17">
        <v>-4.7540149530979505</v>
      </c>
      <c r="CX12" s="17">
        <v>-4.7565927480979502</v>
      </c>
      <c r="CY12" s="17">
        <v>-4.7625173314312832</v>
      </c>
      <c r="CZ12" s="17">
        <v>-5.3920137686450618</v>
      </c>
      <c r="DA12" s="17">
        <v>-4.8721400662735448</v>
      </c>
      <c r="DB12" s="17">
        <v>-4.8721400662735448</v>
      </c>
      <c r="DC12" s="17">
        <v>-4.8721400662735448</v>
      </c>
      <c r="DD12" s="17">
        <v>-4.8721400662735448</v>
      </c>
      <c r="DE12" s="17">
        <v>-5.5173739144176688</v>
      </c>
      <c r="DF12" s="17">
        <v>-4.8721400662735448</v>
      </c>
      <c r="DG12" s="17">
        <v>-4.8721400662735448</v>
      </c>
      <c r="DH12" s="17">
        <v>-4.8786603412735454</v>
      </c>
      <c r="DI12" s="17">
        <v>-4.8806203412735449</v>
      </c>
      <c r="DJ12" s="17">
        <v>-4.8832496921735453</v>
      </c>
      <c r="DK12" s="17">
        <v>-4.8891742755068792</v>
      </c>
      <c r="DL12" s="17">
        <v>-5.5344081236510014</v>
      </c>
    </row>
    <row r="13" spans="4:116" x14ac:dyDescent="0.25">
      <c r="D13" t="s">
        <v>10</v>
      </c>
      <c r="G13" s="17">
        <f t="shared" si="5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635.24238211714692</v>
      </c>
      <c r="N13" s="17">
        <f t="shared" si="6"/>
        <v>655.37344167007564</v>
      </c>
      <c r="O13" s="17">
        <f t="shared" si="6"/>
        <v>676.00777771182743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29">
        <f t="shared" si="7"/>
        <v>1966.62360149905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36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312.65055907019604</v>
      </c>
      <c r="CE13" s="17">
        <v>0</v>
      </c>
      <c r="CF13" s="17">
        <v>0</v>
      </c>
      <c r="CG13" s="17">
        <v>0</v>
      </c>
      <c r="CH13" s="17">
        <v>0</v>
      </c>
      <c r="CI13" s="17">
        <v>322.59182304695094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322.59182304695094</v>
      </c>
      <c r="CQ13" s="17">
        <v>0</v>
      </c>
      <c r="CR13" s="17">
        <v>0</v>
      </c>
      <c r="CS13" s="17">
        <v>0</v>
      </c>
      <c r="CT13" s="17">
        <v>0</v>
      </c>
      <c r="CU13" s="17">
        <v>332.78161862312464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332.78161862312464</v>
      </c>
      <c r="DC13" s="17">
        <v>0</v>
      </c>
      <c r="DD13" s="17">
        <v>0</v>
      </c>
      <c r="DE13" s="17">
        <v>0</v>
      </c>
      <c r="DF13" s="17">
        <v>0</v>
      </c>
      <c r="DG13" s="17">
        <v>343.22615908870279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</row>
    <row r="14" spans="4:116" x14ac:dyDescent="0.25">
      <c r="D14" t="s">
        <v>11</v>
      </c>
      <c r="G14" s="17">
        <f t="shared" si="5"/>
        <v>0</v>
      </c>
      <c r="H14" s="17">
        <f t="shared" si="6"/>
        <v>0</v>
      </c>
      <c r="I14" s="17">
        <f t="shared" si="6"/>
        <v>0</v>
      </c>
      <c r="J14" s="17">
        <f t="shared" si="6"/>
        <v>0</v>
      </c>
      <c r="K14" s="17">
        <f t="shared" si="6"/>
        <v>-263.13191999999998</v>
      </c>
      <c r="L14" s="17">
        <f t="shared" si="6"/>
        <v>-2495.1126899999999</v>
      </c>
      <c r="M14" s="17">
        <f t="shared" si="6"/>
        <v>0</v>
      </c>
      <c r="N14" s="17">
        <f t="shared" si="6"/>
        <v>0</v>
      </c>
      <c r="O14" s="17">
        <f t="shared" si="6"/>
        <v>0</v>
      </c>
      <c r="P14" s="17">
        <f t="shared" si="6"/>
        <v>0</v>
      </c>
      <c r="Q14" s="17">
        <f t="shared" si="6"/>
        <v>0</v>
      </c>
      <c r="R14" s="17">
        <f t="shared" si="6"/>
        <v>0</v>
      </c>
      <c r="S14" s="29">
        <f t="shared" si="7"/>
        <v>-2758.2446099999997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-263.13191999999998</v>
      </c>
      <c r="BQ14" s="17">
        <v>0</v>
      </c>
      <c r="BR14" s="17">
        <v>0</v>
      </c>
      <c r="BS14" s="17">
        <v>0</v>
      </c>
      <c r="BT14" s="17">
        <v>0</v>
      </c>
      <c r="BU14" s="17">
        <v>-19.481150000000003</v>
      </c>
      <c r="BV14" s="17">
        <v>-12.900399999999999</v>
      </c>
      <c r="BW14" s="17">
        <v>-2.5605799999999999</v>
      </c>
      <c r="BX14" s="17">
        <v>0</v>
      </c>
      <c r="BY14" s="36">
        <v>0</v>
      </c>
      <c r="BZ14" s="17">
        <v>0</v>
      </c>
      <c r="CA14" s="17">
        <v>0</v>
      </c>
      <c r="CB14" s="17">
        <v>0</v>
      </c>
      <c r="CC14" s="17">
        <v>-2460.17056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</row>
    <row r="15" spans="4:116" x14ac:dyDescent="0.25">
      <c r="D15" t="s">
        <v>12</v>
      </c>
      <c r="G15" s="17">
        <f t="shared" si="5"/>
        <v>0</v>
      </c>
      <c r="H15" s="17">
        <f t="shared" si="6"/>
        <v>0</v>
      </c>
      <c r="I15" s="17">
        <f t="shared" si="6"/>
        <v>0</v>
      </c>
      <c r="J15" s="17">
        <f t="shared" si="6"/>
        <v>0</v>
      </c>
      <c r="K15" s="17">
        <f t="shared" si="6"/>
        <v>-136.40567000000001</v>
      </c>
      <c r="L15" s="17">
        <f t="shared" si="6"/>
        <v>-308.90209229235853</v>
      </c>
      <c r="M15" s="17">
        <f t="shared" si="6"/>
        <v>0</v>
      </c>
      <c r="N15" s="17">
        <f t="shared" si="6"/>
        <v>0</v>
      </c>
      <c r="O15" s="17">
        <f t="shared" si="6"/>
        <v>0</v>
      </c>
      <c r="P15" s="17">
        <f t="shared" si="6"/>
        <v>0</v>
      </c>
      <c r="Q15" s="17">
        <f t="shared" si="6"/>
        <v>0</v>
      </c>
      <c r="R15" s="17">
        <f t="shared" si="6"/>
        <v>0</v>
      </c>
      <c r="S15" s="29">
        <f t="shared" si="7"/>
        <v>-445.30776229235857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-136.40567000000001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36">
        <v>0</v>
      </c>
      <c r="BZ15" s="17">
        <v>0</v>
      </c>
      <c r="CA15" s="17">
        <v>0</v>
      </c>
      <c r="CB15" s="17">
        <v>0</v>
      </c>
      <c r="CC15" s="17">
        <v>-308.90209229235853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</row>
    <row r="16" spans="4:116" x14ac:dyDescent="0.25">
      <c r="D16" t="s">
        <v>13</v>
      </c>
      <c r="G16" s="17">
        <f t="shared" si="5"/>
        <v>-4.6999999999999999E-4</v>
      </c>
      <c r="H16" s="17">
        <f t="shared" si="6"/>
        <v>0</v>
      </c>
      <c r="I16" s="17">
        <f t="shared" si="6"/>
        <v>2.2204460492503131E-16</v>
      </c>
      <c r="J16" s="17">
        <f t="shared" si="6"/>
        <v>0</v>
      </c>
      <c r="K16" s="17">
        <f t="shared" si="6"/>
        <v>247.15747999999996</v>
      </c>
      <c r="L16" s="17">
        <f t="shared" si="6"/>
        <v>86.342360000000014</v>
      </c>
      <c r="M16" s="17">
        <f t="shared" si="6"/>
        <v>0</v>
      </c>
      <c r="N16" s="17">
        <f t="shared" si="6"/>
        <v>0</v>
      </c>
      <c r="O16" s="17">
        <f t="shared" si="6"/>
        <v>0</v>
      </c>
      <c r="P16" s="17">
        <f t="shared" si="6"/>
        <v>0</v>
      </c>
      <c r="Q16" s="17">
        <f t="shared" si="6"/>
        <v>0</v>
      </c>
      <c r="R16" s="17">
        <f t="shared" si="6"/>
        <v>0</v>
      </c>
      <c r="S16" s="29">
        <f t="shared" si="7"/>
        <v>333.49937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-3.8998699999999999</v>
      </c>
      <c r="AF16" s="17">
        <v>3.8998699999999999</v>
      </c>
      <c r="AG16" s="17">
        <v>0</v>
      </c>
      <c r="AH16" s="17">
        <v>0</v>
      </c>
      <c r="AI16" s="17">
        <v>-4.6999999999999999E-4</v>
      </c>
      <c r="AJ16" s="17">
        <v>0</v>
      </c>
      <c r="AK16" s="17">
        <v>0</v>
      </c>
      <c r="AL16" s="17">
        <v>0</v>
      </c>
      <c r="AM16" s="17">
        <v>-4.6999999999999999E-4</v>
      </c>
      <c r="AN16" s="17">
        <v>9.3999999999999997E-4</v>
      </c>
      <c r="AO16" s="17">
        <v>-1.2359999999999999E-2</v>
      </c>
      <c r="AP16" s="17">
        <v>-6.4189999999999997E-2</v>
      </c>
      <c r="AQ16" s="17">
        <v>-0.93376999999999999</v>
      </c>
      <c r="AR16" s="17">
        <v>1.0103200000000001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-2.0719999999999999E-2</v>
      </c>
      <c r="BG16" s="17">
        <v>2.0719999999999999E-2</v>
      </c>
      <c r="BH16" s="17">
        <v>26.808</v>
      </c>
      <c r="BI16" s="17">
        <v>20.935459999999999</v>
      </c>
      <c r="BJ16" s="17">
        <v>22.776929999999997</v>
      </c>
      <c r="BK16" s="17">
        <v>22.069489999999998</v>
      </c>
      <c r="BL16" s="17">
        <v>19.687180000000001</v>
      </c>
      <c r="BM16" s="17">
        <v>17.188160000000003</v>
      </c>
      <c r="BN16" s="17">
        <v>21.871320000000001</v>
      </c>
      <c r="BO16" s="17">
        <v>17.956360000000004</v>
      </c>
      <c r="BP16" s="17">
        <v>72.07495999999999</v>
      </c>
      <c r="BQ16" s="17">
        <v>5.7896200000000029</v>
      </c>
      <c r="BR16" s="17">
        <v>20.057090000000002</v>
      </c>
      <c r="BS16" s="17">
        <v>8.3201100000000014</v>
      </c>
      <c r="BT16" s="17">
        <v>7.8804799999999986</v>
      </c>
      <c r="BU16" s="17">
        <v>0.73291000000000095</v>
      </c>
      <c r="BV16" s="17">
        <v>16.287770000000002</v>
      </c>
      <c r="BW16" s="17">
        <v>14.566939999999999</v>
      </c>
      <c r="BX16" s="17">
        <v>18.497060000000001</v>
      </c>
      <c r="BY16" s="36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</row>
    <row r="17" spans="4:116" x14ac:dyDescent="0.25">
      <c r="D17" t="s">
        <v>14</v>
      </c>
      <c r="G17" s="17">
        <f t="shared" si="5"/>
        <v>2.5482300000000002</v>
      </c>
      <c r="H17" s="17">
        <f t="shared" si="6"/>
        <v>-2.5482300000000002</v>
      </c>
      <c r="I17" s="17">
        <f t="shared" si="6"/>
        <v>2.5482300000000002</v>
      </c>
      <c r="J17" s="17">
        <f t="shared" si="6"/>
        <v>0</v>
      </c>
      <c r="K17" s="17">
        <f t="shared" si="6"/>
        <v>-285.40122999999971</v>
      </c>
      <c r="L17" s="17">
        <f t="shared" si="6"/>
        <v>1064.95002</v>
      </c>
      <c r="M17" s="17">
        <f t="shared" si="6"/>
        <v>0</v>
      </c>
      <c r="N17" s="17">
        <f t="shared" si="6"/>
        <v>0</v>
      </c>
      <c r="O17" s="17">
        <f t="shared" si="6"/>
        <v>0</v>
      </c>
      <c r="P17" s="17">
        <f t="shared" si="6"/>
        <v>0</v>
      </c>
      <c r="Q17" s="17">
        <f t="shared" si="6"/>
        <v>0</v>
      </c>
      <c r="R17" s="17">
        <f t="shared" si="6"/>
        <v>0</v>
      </c>
      <c r="S17" s="29">
        <f t="shared" si="7"/>
        <v>782.09702000000027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-501.85134000000005</v>
      </c>
      <c r="AE17" s="17">
        <v>-220.19747000000001</v>
      </c>
      <c r="AF17" s="17">
        <v>722.04881</v>
      </c>
      <c r="AG17" s="17">
        <v>-2.5482300000000002</v>
      </c>
      <c r="AH17" s="17">
        <v>0</v>
      </c>
      <c r="AI17" s="17">
        <v>2.5482300000000002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84.94201000000001</v>
      </c>
      <c r="BI17" s="17">
        <v>177.90479999999999</v>
      </c>
      <c r="BJ17" s="17">
        <v>-59.533620000000013</v>
      </c>
      <c r="BK17" s="17">
        <v>17.103960000000001</v>
      </c>
      <c r="BL17" s="17">
        <v>54.263199999999991</v>
      </c>
      <c r="BM17" s="17">
        <v>-128.92421999999999</v>
      </c>
      <c r="BN17" s="17">
        <v>36.518820000000005</v>
      </c>
      <c r="BO17" s="17">
        <v>34.647580000000005</v>
      </c>
      <c r="BP17" s="17">
        <v>67.371630000000124</v>
      </c>
      <c r="BQ17" s="17">
        <v>-569.69538999999986</v>
      </c>
      <c r="BR17" s="17">
        <v>50.888570000000001</v>
      </c>
      <c r="BS17" s="17">
        <v>144.37202000000002</v>
      </c>
      <c r="BT17" s="17">
        <v>204.50217999999998</v>
      </c>
      <c r="BU17" s="17">
        <v>33.223670000000041</v>
      </c>
      <c r="BV17" s="17">
        <v>-42.425380000000018</v>
      </c>
      <c r="BW17" s="17">
        <v>629.42404999999997</v>
      </c>
      <c r="BX17" s="17">
        <v>44.964910000000003</v>
      </c>
      <c r="BY17" s="36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</row>
    <row r="18" spans="4:116" ht="8.1" customHeight="1" x14ac:dyDescent="0.25">
      <c r="S18" s="23"/>
      <c r="BY18" s="35"/>
    </row>
    <row r="19" spans="4:116" x14ac:dyDescent="0.25">
      <c r="D19" t="s">
        <v>15</v>
      </c>
      <c r="G19" s="17">
        <f t="shared" ref="G19:G22" si="8">AI19</f>
        <v>0</v>
      </c>
      <c r="H19" s="17">
        <f t="shared" ref="H19:R22" si="9">SUMIFS($U19:$DL19,$U$3:$DL$3,"&gt;"&amp;H$2,$U$3:$DL$3,"&lt;="&amp;H$3)</f>
        <v>0</v>
      </c>
      <c r="I19" s="17">
        <f t="shared" si="9"/>
        <v>0</v>
      </c>
      <c r="J19" s="17">
        <f t="shared" si="9"/>
        <v>0</v>
      </c>
      <c r="K19" s="17">
        <f t="shared" si="9"/>
        <v>0</v>
      </c>
      <c r="L19" s="17">
        <f t="shared" si="9"/>
        <v>0</v>
      </c>
      <c r="M19" s="17">
        <f t="shared" si="9"/>
        <v>0</v>
      </c>
      <c r="N19" s="17">
        <f t="shared" si="9"/>
        <v>0</v>
      </c>
      <c r="O19" s="17">
        <f t="shared" si="9"/>
        <v>0</v>
      </c>
      <c r="P19" s="17">
        <f t="shared" si="9"/>
        <v>0</v>
      </c>
      <c r="Q19" s="17">
        <f t="shared" si="9"/>
        <v>0</v>
      </c>
      <c r="R19" s="17">
        <f t="shared" si="9"/>
        <v>0</v>
      </c>
      <c r="S19" s="29">
        <f t="shared" ref="S19:S22" si="10">SUM(G19:R19)</f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36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</row>
    <row r="20" spans="4:116" x14ac:dyDescent="0.25">
      <c r="D20" t="s">
        <v>16</v>
      </c>
      <c r="G20" s="17">
        <f t="shared" si="8"/>
        <v>0</v>
      </c>
      <c r="H20" s="17">
        <f t="shared" si="9"/>
        <v>0</v>
      </c>
      <c r="I20" s="17">
        <f t="shared" si="9"/>
        <v>0</v>
      </c>
      <c r="J20" s="17">
        <f t="shared" si="9"/>
        <v>0</v>
      </c>
      <c r="K20" s="17">
        <f t="shared" si="9"/>
        <v>0</v>
      </c>
      <c r="L20" s="17">
        <f t="shared" si="9"/>
        <v>0</v>
      </c>
      <c r="M20" s="17">
        <f t="shared" si="9"/>
        <v>0</v>
      </c>
      <c r="N20" s="17">
        <f t="shared" si="9"/>
        <v>0</v>
      </c>
      <c r="O20" s="17">
        <f t="shared" si="9"/>
        <v>0</v>
      </c>
      <c r="P20" s="17">
        <f t="shared" si="9"/>
        <v>0</v>
      </c>
      <c r="Q20" s="17">
        <f t="shared" si="9"/>
        <v>0</v>
      </c>
      <c r="R20" s="17">
        <f t="shared" si="9"/>
        <v>0</v>
      </c>
      <c r="S20" s="29">
        <f t="shared" si="10"/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36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</row>
    <row r="21" spans="4:116" x14ac:dyDescent="0.25">
      <c r="D21" t="s">
        <v>17</v>
      </c>
      <c r="G21" s="17">
        <f t="shared" si="8"/>
        <v>0</v>
      </c>
      <c r="H21" s="17">
        <f t="shared" si="9"/>
        <v>0</v>
      </c>
      <c r="I21" s="17">
        <f t="shared" si="9"/>
        <v>0</v>
      </c>
      <c r="J21" s="17">
        <f t="shared" si="9"/>
        <v>0</v>
      </c>
      <c r="K21" s="17">
        <f t="shared" si="9"/>
        <v>0</v>
      </c>
      <c r="L21" s="17">
        <f t="shared" si="9"/>
        <v>0</v>
      </c>
      <c r="M21" s="17">
        <f t="shared" si="9"/>
        <v>0</v>
      </c>
      <c r="N21" s="17">
        <f t="shared" si="9"/>
        <v>0</v>
      </c>
      <c r="O21" s="17">
        <f t="shared" si="9"/>
        <v>0</v>
      </c>
      <c r="P21" s="17">
        <f t="shared" si="9"/>
        <v>0</v>
      </c>
      <c r="Q21" s="17">
        <f t="shared" si="9"/>
        <v>0</v>
      </c>
      <c r="R21" s="17">
        <f t="shared" si="9"/>
        <v>0</v>
      </c>
      <c r="S21" s="29">
        <f t="shared" si="10"/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36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</row>
    <row r="22" spans="4:116" x14ac:dyDescent="0.25">
      <c r="D22" t="s">
        <v>18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9"/>
        <v>0</v>
      </c>
      <c r="K22" s="30">
        <f t="shared" si="9"/>
        <v>0</v>
      </c>
      <c r="L22" s="30">
        <f t="shared" si="9"/>
        <v>0</v>
      </c>
      <c r="M22" s="30">
        <f t="shared" si="9"/>
        <v>0</v>
      </c>
      <c r="N22" s="30">
        <f t="shared" si="9"/>
        <v>0</v>
      </c>
      <c r="O22" s="30">
        <f t="shared" si="9"/>
        <v>0</v>
      </c>
      <c r="P22" s="30">
        <f t="shared" si="9"/>
        <v>0</v>
      </c>
      <c r="Q22" s="30">
        <f t="shared" si="9"/>
        <v>0</v>
      </c>
      <c r="R22" s="30">
        <f t="shared" si="9"/>
        <v>0</v>
      </c>
      <c r="S22" s="31">
        <f t="shared" si="10"/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7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0">
        <v>0</v>
      </c>
      <c r="DF22" s="30">
        <v>0</v>
      </c>
      <c r="DG22" s="30">
        <v>0</v>
      </c>
      <c r="DH22" s="30">
        <v>0</v>
      </c>
      <c r="DI22" s="30">
        <v>0</v>
      </c>
      <c r="DJ22" s="30">
        <v>0</v>
      </c>
      <c r="DK22" s="30">
        <v>0</v>
      </c>
      <c r="DL22" s="30">
        <v>0</v>
      </c>
    </row>
    <row r="23" spans="4:116" ht="8.1" customHeight="1" x14ac:dyDescent="0.25">
      <c r="S23" s="23"/>
      <c r="BY23" s="35"/>
    </row>
    <row r="24" spans="4:116" s="26" customFormat="1" x14ac:dyDescent="0.25">
      <c r="D24" s="26" t="s">
        <v>19</v>
      </c>
      <c r="G24" s="18">
        <f t="shared" ref="G24" si="11">AI24</f>
        <v>11.76967</v>
      </c>
      <c r="H24" s="18">
        <f t="shared" ref="H24:R24" si="12">SUMIFS($U24:$DL24,$U$3:$DL$3,"&gt;"&amp;H$2,$U$3:$DL$3,"&lt;="&amp;H$3)</f>
        <v>-3615.2878700000006</v>
      </c>
      <c r="I24" s="18">
        <f t="shared" si="12"/>
        <v>-9348.088459999999</v>
      </c>
      <c r="J24" s="18">
        <f t="shared" si="12"/>
        <v>-32309.721949999999</v>
      </c>
      <c r="K24" s="18">
        <f t="shared" si="12"/>
        <v>-11730.158850000003</v>
      </c>
      <c r="L24" s="18">
        <f t="shared" si="12"/>
        <v>-2762.8491724803525</v>
      </c>
      <c r="M24" s="18">
        <f t="shared" si="12"/>
        <v>3870.3002982181506</v>
      </c>
      <c r="N24" s="18">
        <f t="shared" si="12"/>
        <v>4089.6300857371757</v>
      </c>
      <c r="O24" s="18">
        <f t="shared" si="12"/>
        <v>3844.8413933152501</v>
      </c>
      <c r="P24" s="18">
        <f t="shared" si="12"/>
        <v>0</v>
      </c>
      <c r="Q24" s="18">
        <f t="shared" si="12"/>
        <v>0</v>
      </c>
      <c r="R24" s="18">
        <f t="shared" si="12"/>
        <v>0</v>
      </c>
      <c r="S24" s="32">
        <f t="shared" ref="S24" si="13">SUM(G24:R24)</f>
        <v>-47949.564855209785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-3065.39489</v>
      </c>
      <c r="AE24" s="18">
        <v>-289.05092000000002</v>
      </c>
      <c r="AF24" s="18">
        <v>-36.964440000000089</v>
      </c>
      <c r="AG24" s="18">
        <v>-223.87762000000001</v>
      </c>
      <c r="AH24" s="18">
        <v>0</v>
      </c>
      <c r="AI24" s="18">
        <v>11.76967</v>
      </c>
      <c r="AJ24" s="18">
        <v>-127.37931</v>
      </c>
      <c r="AK24" s="18">
        <v>-251.05776</v>
      </c>
      <c r="AL24" s="18">
        <v>-1.5014400000000023</v>
      </c>
      <c r="AM24" s="18">
        <v>-683.28062</v>
      </c>
      <c r="AN24" s="18">
        <v>-250.98188000000002</v>
      </c>
      <c r="AO24" s="18">
        <v>-3177.8489799999998</v>
      </c>
      <c r="AP24" s="18">
        <v>-84.833259999999996</v>
      </c>
      <c r="AQ24" s="18">
        <v>16.230090000000001</v>
      </c>
      <c r="AR24" s="18">
        <v>-2319.9651600000002</v>
      </c>
      <c r="AS24" s="18">
        <v>-2479.23981</v>
      </c>
      <c r="AT24" s="18">
        <v>-1890.5083900000002</v>
      </c>
      <c r="AU24" s="18">
        <v>-1956.86977</v>
      </c>
      <c r="AV24" s="18">
        <v>-2317.7660200000005</v>
      </c>
      <c r="AW24" s="18">
        <v>-4149.3047400000005</v>
      </c>
      <c r="AX24" s="18">
        <v>-32.297409999999999</v>
      </c>
      <c r="AY24" s="18">
        <v>-6087.173569999999</v>
      </c>
      <c r="AZ24" s="18">
        <v>-60.755559999999996</v>
      </c>
      <c r="BA24" s="18">
        <v>-6021.7363699999996</v>
      </c>
      <c r="BB24" s="18">
        <v>-2743.86825</v>
      </c>
      <c r="BC24" s="18">
        <v>-381.54910999999998</v>
      </c>
      <c r="BD24" s="18">
        <v>-3294.3058899999996</v>
      </c>
      <c r="BE24" s="18">
        <v>-3373.5868700000001</v>
      </c>
      <c r="BF24" s="18">
        <v>-1870.6044999999999</v>
      </c>
      <c r="BG24" s="18">
        <v>-281.36961000000002</v>
      </c>
      <c r="BH24" s="18">
        <v>-1736.9009400000002</v>
      </c>
      <c r="BI24" s="18">
        <v>-1520.5666899999999</v>
      </c>
      <c r="BJ24" s="18">
        <v>-226.56211999999999</v>
      </c>
      <c r="BK24" s="18">
        <v>-631.75003000000004</v>
      </c>
      <c r="BL24" s="18">
        <v>-2615.5333900000005</v>
      </c>
      <c r="BM24" s="18">
        <v>54.953339999999997</v>
      </c>
      <c r="BN24" s="18">
        <v>-389.29189000000002</v>
      </c>
      <c r="BO24" s="18">
        <v>96.681759999999869</v>
      </c>
      <c r="BP24" s="18">
        <v>-2369.9528500000019</v>
      </c>
      <c r="BQ24" s="18">
        <v>-239.26192999999981</v>
      </c>
      <c r="BR24" s="18">
        <v>17.33578</v>
      </c>
      <c r="BS24" s="18">
        <v>176.64328</v>
      </c>
      <c r="BT24" s="18">
        <v>129.37652</v>
      </c>
      <c r="BU24" s="18">
        <v>-657.14827999999989</v>
      </c>
      <c r="BV24" s="18">
        <v>-510.25108999999998</v>
      </c>
      <c r="BW24" s="18">
        <v>596.36997999999994</v>
      </c>
      <c r="BX24" s="18">
        <v>-203.31119999999999</v>
      </c>
      <c r="BY24" s="38">
        <v>4.5542635482462117</v>
      </c>
      <c r="BZ24" s="18">
        <v>193.83012949876803</v>
      </c>
      <c r="CA24" s="18">
        <v>207.99527109355904</v>
      </c>
      <c r="CB24" s="18">
        <v>-170.08223735578346</v>
      </c>
      <c r="CC24" s="18">
        <v>-2548.1615892651425</v>
      </c>
      <c r="CD24" s="18">
        <v>616.5825199673327</v>
      </c>
      <c r="CE24" s="18">
        <v>303.93196089713661</v>
      </c>
      <c r="CF24" s="18">
        <v>303.93196089713661</v>
      </c>
      <c r="CG24" s="18">
        <v>-14.502499423041071</v>
      </c>
      <c r="CH24" s="18">
        <v>333.21039423040418</v>
      </c>
      <c r="CI24" s="18">
        <v>655.80221727735511</v>
      </c>
      <c r="CJ24" s="18">
        <v>333.79644465748743</v>
      </c>
      <c r="CK24" s="18">
        <v>333.93208611582071</v>
      </c>
      <c r="CL24" s="18">
        <v>334.17027942832078</v>
      </c>
      <c r="CM24" s="18">
        <v>336.5001001574874</v>
      </c>
      <c r="CN24" s="18">
        <v>-11.212793495957802</v>
      </c>
      <c r="CO24" s="18">
        <v>344.1576275086677</v>
      </c>
      <c r="CP24" s="18">
        <v>666.74945055561864</v>
      </c>
      <c r="CQ24" s="18">
        <v>344.1576275086677</v>
      </c>
      <c r="CR24" s="18">
        <v>344.1576275086677</v>
      </c>
      <c r="CS24" s="18">
        <v>-12.248088486113652</v>
      </c>
      <c r="CT24" s="18">
        <v>344.1576275086677</v>
      </c>
      <c r="CU24" s="18">
        <v>676.93924613179229</v>
      </c>
      <c r="CV24" s="18">
        <v>344.75786413158437</v>
      </c>
      <c r="CW24" s="18">
        <v>345.38439100658439</v>
      </c>
      <c r="CX24" s="18">
        <v>345.62734818533431</v>
      </c>
      <c r="CY24" s="18">
        <v>346.18574016450106</v>
      </c>
      <c r="CZ24" s="18">
        <v>-10.219975830280269</v>
      </c>
      <c r="DA24" s="18">
        <v>353.98122735215151</v>
      </c>
      <c r="DB24" s="18">
        <v>686.76284597527615</v>
      </c>
      <c r="DC24" s="18">
        <v>353.98122735215151</v>
      </c>
      <c r="DD24" s="18">
        <v>353.98122735215151</v>
      </c>
      <c r="DE24" s="18">
        <v>-11.33463154249943</v>
      </c>
      <c r="DF24" s="18">
        <v>353.98122735215151</v>
      </c>
      <c r="DG24" s="18">
        <v>697.20738644085429</v>
      </c>
      <c r="DH24" s="18">
        <v>354.5957632709015</v>
      </c>
      <c r="DI24" s="18">
        <v>354.78049327090145</v>
      </c>
      <c r="DJ24" s="18">
        <v>355.02830959322648</v>
      </c>
      <c r="DK24" s="18">
        <v>355.58670157239317</v>
      </c>
      <c r="DL24" s="18">
        <v>-9.7291573222576417</v>
      </c>
    </row>
    <row r="25" spans="4:116" ht="8.1" customHeight="1" x14ac:dyDescent="0.25"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9"/>
      <c r="BY25" s="35"/>
    </row>
    <row r="26" spans="4:116" x14ac:dyDescent="0.25">
      <c r="D26" t="s">
        <v>55</v>
      </c>
      <c r="G26" s="17">
        <f t="shared" ref="G26:G30" si="14">AI26</f>
        <v>0</v>
      </c>
      <c r="H26" s="17">
        <f t="shared" ref="H26:R30" si="15">SUMIFS($U26:$DL26,$U$3:$DL$3,"&gt;"&amp;H$2,$U$3:$DL$3,"&lt;="&amp;H$3)</f>
        <v>289.05091999999996</v>
      </c>
      <c r="I26" s="17">
        <f t="shared" si="15"/>
        <v>783.71762999999999</v>
      </c>
      <c r="J26" s="17">
        <f t="shared" si="15"/>
        <v>29045.258330000001</v>
      </c>
      <c r="K26" s="17">
        <f t="shared" si="15"/>
        <v>12175.497330000002</v>
      </c>
      <c r="L26" s="17">
        <f t="shared" si="15"/>
        <v>2779.2443399999975</v>
      </c>
      <c r="M26" s="17">
        <f t="shared" si="15"/>
        <v>0</v>
      </c>
      <c r="N26" s="17">
        <f t="shared" si="15"/>
        <v>47500</v>
      </c>
      <c r="O26" s="17">
        <f t="shared" si="15"/>
        <v>0</v>
      </c>
      <c r="P26" s="17">
        <f t="shared" si="15"/>
        <v>0</v>
      </c>
      <c r="Q26" s="17">
        <f t="shared" si="15"/>
        <v>0</v>
      </c>
      <c r="R26" s="17">
        <f t="shared" si="15"/>
        <v>0</v>
      </c>
      <c r="S26" s="29">
        <f t="shared" ref="S26:S30" si="16">SUM(G26:R26)</f>
        <v>92572.768550000008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289.05091999999996</v>
      </c>
      <c r="AF26" s="17">
        <v>0</v>
      </c>
      <c r="AG26" s="17">
        <v>0</v>
      </c>
      <c r="AH26" s="17">
        <v>0</v>
      </c>
      <c r="AI26" s="17">
        <v>0</v>
      </c>
      <c r="AJ26" s="17">
        <v>9.2518700000000003</v>
      </c>
      <c r="AK26" s="17">
        <v>6.3518800000000004</v>
      </c>
      <c r="AL26" s="17">
        <v>0</v>
      </c>
      <c r="AM26" s="17">
        <v>683.28062</v>
      </c>
      <c r="AN26" s="17">
        <v>0</v>
      </c>
      <c r="AO26" s="17">
        <v>0</v>
      </c>
      <c r="AP26" s="17">
        <v>84.833259999999996</v>
      </c>
      <c r="AQ26" s="17">
        <v>0</v>
      </c>
      <c r="AR26" s="17">
        <v>0</v>
      </c>
      <c r="AS26" s="17">
        <v>0</v>
      </c>
      <c r="AT26" s="17">
        <v>0</v>
      </c>
      <c r="AU26" s="17">
        <v>1286.1306000000002</v>
      </c>
      <c r="AV26" s="17">
        <v>4243.3151500000004</v>
      </c>
      <c r="AW26" s="17">
        <v>2245.2299900000003</v>
      </c>
      <c r="AX26" s="17">
        <v>30.709970000000002</v>
      </c>
      <c r="AY26" s="17">
        <v>6071.11852</v>
      </c>
      <c r="AZ26" s="17">
        <v>57.83419</v>
      </c>
      <c r="BA26" s="17">
        <v>6038.4882099999995</v>
      </c>
      <c r="BB26" s="17">
        <v>2729.0207500000001</v>
      </c>
      <c r="BC26" s="17">
        <v>2776.3393500000002</v>
      </c>
      <c r="BD26" s="17">
        <v>205.39333999999999</v>
      </c>
      <c r="BE26" s="17">
        <v>3361.6782599999997</v>
      </c>
      <c r="BF26" s="17">
        <v>1864.7573200000002</v>
      </c>
      <c r="BG26" s="17">
        <v>261.11583999999999</v>
      </c>
      <c r="BH26" s="17">
        <v>1761.82653</v>
      </c>
      <c r="BI26" s="17">
        <v>1668.3705299999999</v>
      </c>
      <c r="BJ26" s="17">
        <v>149.56192999999999</v>
      </c>
      <c r="BK26" s="17">
        <v>686.50450999999998</v>
      </c>
      <c r="BL26" s="17">
        <v>2638.6366600000001</v>
      </c>
      <c r="BM26" s="17">
        <v>0</v>
      </c>
      <c r="BN26" s="17">
        <v>489.16927000000004</v>
      </c>
      <c r="BO26" s="17">
        <v>1660.6229599999999</v>
      </c>
      <c r="BP26" s="17">
        <v>677.94495999999992</v>
      </c>
      <c r="BQ26" s="17">
        <v>316.98682000000002</v>
      </c>
      <c r="BR26" s="17">
        <v>102.17092</v>
      </c>
      <c r="BS26" s="17">
        <v>0.15</v>
      </c>
      <c r="BT26" s="17">
        <v>484.34821999999997</v>
      </c>
      <c r="BU26" s="17">
        <v>498.96671000000003</v>
      </c>
      <c r="BV26" s="17">
        <v>0.15</v>
      </c>
      <c r="BW26" s="17">
        <v>317.03296999999998</v>
      </c>
      <c r="BX26" s="17">
        <v>274.49569000000002</v>
      </c>
      <c r="BY26" s="36">
        <v>0</v>
      </c>
      <c r="BZ26" s="17">
        <v>29.278433333267547</v>
      </c>
      <c r="CA26" s="17">
        <v>29.278433333267547</v>
      </c>
      <c r="CB26" s="17">
        <v>29.278433333267547</v>
      </c>
      <c r="CC26" s="17">
        <v>1014.0945300001949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47500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</row>
    <row r="27" spans="4:116" x14ac:dyDescent="0.25">
      <c r="D27" t="s">
        <v>56</v>
      </c>
      <c r="G27" s="17">
        <f t="shared" si="14"/>
        <v>0</v>
      </c>
      <c r="H27" s="17">
        <f t="shared" si="15"/>
        <v>0</v>
      </c>
      <c r="I27" s="17">
        <f t="shared" si="15"/>
        <v>0</v>
      </c>
      <c r="J27" s="17">
        <f t="shared" si="15"/>
        <v>0</v>
      </c>
      <c r="K27" s="17">
        <f t="shared" si="15"/>
        <v>0</v>
      </c>
      <c r="L27" s="17">
        <f t="shared" si="15"/>
        <v>-1415.425305448249</v>
      </c>
      <c r="M27" s="17">
        <f t="shared" si="15"/>
        <v>-1353.4885007772841</v>
      </c>
      <c r="N27" s="17">
        <f t="shared" si="15"/>
        <v>-1597.6634863999711</v>
      </c>
      <c r="O27" s="17">
        <f t="shared" si="15"/>
        <v>-1487.2023999999999</v>
      </c>
      <c r="P27" s="17">
        <f t="shared" si="15"/>
        <v>0</v>
      </c>
      <c r="Q27" s="17">
        <f t="shared" si="15"/>
        <v>0</v>
      </c>
      <c r="R27" s="17">
        <f t="shared" si="15"/>
        <v>0</v>
      </c>
      <c r="S27" s="29">
        <f t="shared" si="16"/>
        <v>-5853.779692625505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-300.84934000000004</v>
      </c>
      <c r="BU27" s="17">
        <v>-128.79025999999999</v>
      </c>
      <c r="BV27" s="17">
        <v>-216.46514999999999</v>
      </c>
      <c r="BW27" s="17">
        <v>-107.18011</v>
      </c>
      <c r="BX27" s="17">
        <v>-107.22878</v>
      </c>
      <c r="BY27" s="36">
        <v>-110.89151138944997</v>
      </c>
      <c r="BZ27" s="17">
        <v>-110.89151138944997</v>
      </c>
      <c r="CA27" s="17">
        <v>-110.96719613961649</v>
      </c>
      <c r="CB27" s="17">
        <v>-111.04288088978299</v>
      </c>
      <c r="CC27" s="17">
        <v>-111.11856563994951</v>
      </c>
      <c r="CD27" s="17">
        <v>-113.74</v>
      </c>
      <c r="CE27" s="17">
        <v>-113.74</v>
      </c>
      <c r="CF27" s="17">
        <v>-113.74</v>
      </c>
      <c r="CG27" s="17">
        <v>-113.48859644539999</v>
      </c>
      <c r="CH27" s="17">
        <v>-113.23654301261135</v>
      </c>
      <c r="CI27" s="17">
        <v>-112.98383802169897</v>
      </c>
      <c r="CJ27" s="17">
        <v>-112.73047978838505</v>
      </c>
      <c r="CK27" s="17">
        <v>-112.47646662403805</v>
      </c>
      <c r="CL27" s="17">
        <v>-112.22179683566117</v>
      </c>
      <c r="CM27" s="17">
        <v>-111.96646872588137</v>
      </c>
      <c r="CN27" s="17">
        <v>-111.71048059293777</v>
      </c>
      <c r="CO27" s="17">
        <v>-111.45383073067052</v>
      </c>
      <c r="CP27" s="17">
        <v>-111.19651742850931</v>
      </c>
      <c r="CQ27" s="17">
        <v>-110.93853897146201</v>
      </c>
      <c r="CR27" s="17">
        <v>-138.54167000000001</v>
      </c>
      <c r="CS27" s="17">
        <v>-138.32363000000001</v>
      </c>
      <c r="CT27" s="17">
        <v>-138.10496000000001</v>
      </c>
      <c r="CU27" s="17">
        <v>-137.88565</v>
      </c>
      <c r="CV27" s="17">
        <v>-137.66570999999999</v>
      </c>
      <c r="CW27" s="17">
        <v>-137.44512</v>
      </c>
      <c r="CX27" s="17">
        <v>-137.22389000000001</v>
      </c>
      <c r="CY27" s="17">
        <v>-137.00201000000001</v>
      </c>
      <c r="CZ27" s="17">
        <v>-136.77948000000001</v>
      </c>
      <c r="DA27" s="17">
        <v>-136.55631</v>
      </c>
      <c r="DB27" s="17">
        <v>-136.33248</v>
      </c>
      <c r="DC27" s="17">
        <v>-136.10801000000001</v>
      </c>
      <c r="DD27" s="17">
        <v>-135.88287</v>
      </c>
      <c r="DE27" s="17">
        <v>-135.65709000000001</v>
      </c>
      <c r="DF27" s="17">
        <v>-135.43064000000001</v>
      </c>
      <c r="DG27" s="17">
        <v>-135.20353</v>
      </c>
      <c r="DH27" s="17">
        <v>-134.97576000000001</v>
      </c>
      <c r="DI27" s="17">
        <v>-134.74733000000001</v>
      </c>
      <c r="DJ27" s="17">
        <v>-134.51822000000001</v>
      </c>
      <c r="DK27" s="17">
        <v>-134.28845000000001</v>
      </c>
      <c r="DL27" s="17">
        <v>-134.05802</v>
      </c>
    </row>
    <row r="28" spans="4:116" x14ac:dyDescent="0.25">
      <c r="D28" t="s">
        <v>57</v>
      </c>
      <c r="G28" s="17">
        <f t="shared" si="14"/>
        <v>0</v>
      </c>
      <c r="H28" s="17">
        <f t="shared" si="15"/>
        <v>0</v>
      </c>
      <c r="I28" s="17">
        <f t="shared" si="15"/>
        <v>0</v>
      </c>
      <c r="J28" s="17">
        <f t="shared" si="15"/>
        <v>0</v>
      </c>
      <c r="K28" s="17">
        <f t="shared" si="15"/>
        <v>0</v>
      </c>
      <c r="L28" s="17">
        <f t="shared" si="15"/>
        <v>0</v>
      </c>
      <c r="M28" s="17">
        <f t="shared" si="15"/>
        <v>-983.93909922271575</v>
      </c>
      <c r="N28" s="17">
        <f t="shared" si="15"/>
        <v>-957.28833360002864</v>
      </c>
      <c r="O28" s="17">
        <f t="shared" si="15"/>
        <v>-859.05613000000005</v>
      </c>
      <c r="P28" s="17">
        <f t="shared" si="15"/>
        <v>0</v>
      </c>
      <c r="Q28" s="17">
        <f t="shared" si="15"/>
        <v>0</v>
      </c>
      <c r="R28" s="17">
        <f t="shared" si="15"/>
        <v>0</v>
      </c>
      <c r="S28" s="29">
        <f t="shared" si="16"/>
        <v>-2800.2835628227444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36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-97.254760000000005</v>
      </c>
      <c r="CG28" s="17">
        <v>-97.506163554600022</v>
      </c>
      <c r="CH28" s="17">
        <v>-97.758216987388664</v>
      </c>
      <c r="CI28" s="17">
        <v>-98.010921978301027</v>
      </c>
      <c r="CJ28" s="17">
        <v>-98.26428021161496</v>
      </c>
      <c r="CK28" s="17">
        <v>-98.51829337596196</v>
      </c>
      <c r="CL28" s="17">
        <v>-98.772963164338847</v>
      </c>
      <c r="CM28" s="17">
        <v>-99.028291274118644</v>
      </c>
      <c r="CN28" s="17">
        <v>-99.284279407062229</v>
      </c>
      <c r="CO28" s="17">
        <v>-99.540929269329482</v>
      </c>
      <c r="CP28" s="17">
        <v>-99.798242571490704</v>
      </c>
      <c r="CQ28" s="17">
        <v>-100.056221028538</v>
      </c>
      <c r="CR28" s="17">
        <v>-74.754559999999998</v>
      </c>
      <c r="CS28" s="17">
        <v>-74.9726</v>
      </c>
      <c r="CT28" s="17">
        <v>-75.191270000000003</v>
      </c>
      <c r="CU28" s="17">
        <v>-75.41058000000001</v>
      </c>
      <c r="CV28" s="17">
        <v>-75.630520000000018</v>
      </c>
      <c r="CW28" s="17">
        <v>-75.851110000000006</v>
      </c>
      <c r="CX28" s="17">
        <v>-76.072339999999997</v>
      </c>
      <c r="CY28" s="17">
        <v>-76.294219999999996</v>
      </c>
      <c r="CZ28" s="17">
        <v>-76.516750000000002</v>
      </c>
      <c r="DA28" s="17">
        <v>-76.739920000000012</v>
      </c>
      <c r="DB28" s="17">
        <v>-76.963750000000005</v>
      </c>
      <c r="DC28" s="17">
        <v>-77.188220000000001</v>
      </c>
      <c r="DD28" s="17">
        <v>-77.413360000000011</v>
      </c>
      <c r="DE28" s="17">
        <v>-77.639139999999998</v>
      </c>
      <c r="DF28" s="17">
        <v>-77.865589999999997</v>
      </c>
      <c r="DG28" s="17">
        <v>-78.092700000000008</v>
      </c>
      <c r="DH28" s="17">
        <v>-78.32047</v>
      </c>
      <c r="DI28" s="17">
        <v>-78.548900000000003</v>
      </c>
      <c r="DJ28" s="17">
        <v>-78.778009999999995</v>
      </c>
      <c r="DK28" s="17">
        <v>-79.007779999999997</v>
      </c>
      <c r="DL28" s="17">
        <v>-79.238210000000009</v>
      </c>
    </row>
    <row r="29" spans="4:116" x14ac:dyDescent="0.25">
      <c r="D29" t="s">
        <v>58</v>
      </c>
      <c r="G29" s="17">
        <f t="shared" si="14"/>
        <v>-11.76967</v>
      </c>
      <c r="H29" s="17">
        <f t="shared" si="15"/>
        <v>-289.05092000000002</v>
      </c>
      <c r="I29" s="17">
        <f t="shared" si="15"/>
        <v>-783.71762999999999</v>
      </c>
      <c r="J29" s="17">
        <f t="shared" si="15"/>
        <v>0</v>
      </c>
      <c r="K29" s="17">
        <f t="shared" si="15"/>
        <v>0</v>
      </c>
      <c r="L29" s="17">
        <f t="shared" si="15"/>
        <v>0</v>
      </c>
      <c r="M29" s="17">
        <f t="shared" si="15"/>
        <v>0</v>
      </c>
      <c r="N29" s="17">
        <f t="shared" si="15"/>
        <v>-42816.206437177272</v>
      </c>
      <c r="O29" s="17">
        <f t="shared" si="15"/>
        <v>0</v>
      </c>
      <c r="P29" s="17">
        <f t="shared" si="15"/>
        <v>0</v>
      </c>
      <c r="Q29" s="17">
        <f t="shared" si="15"/>
        <v>0</v>
      </c>
      <c r="R29" s="17">
        <f t="shared" si="15"/>
        <v>0</v>
      </c>
      <c r="S29" s="29">
        <f t="shared" si="16"/>
        <v>-43900.744657177274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-219.40931</v>
      </c>
      <c r="AE29" s="17">
        <v>0</v>
      </c>
      <c r="AF29" s="17">
        <v>-24.380610000000001</v>
      </c>
      <c r="AG29" s="17">
        <v>-45.261000000000003</v>
      </c>
      <c r="AH29" s="17">
        <v>0</v>
      </c>
      <c r="AI29" s="17">
        <v>-11.76967</v>
      </c>
      <c r="AJ29" s="17">
        <v>0</v>
      </c>
      <c r="AK29" s="17">
        <v>0</v>
      </c>
      <c r="AL29" s="17">
        <v>-13.792680000000001</v>
      </c>
      <c r="AM29" s="17">
        <v>0</v>
      </c>
      <c r="AN29" s="17">
        <v>-599.01820999999995</v>
      </c>
      <c r="AO29" s="17">
        <v>-124.29146</v>
      </c>
      <c r="AP29" s="17">
        <v>0</v>
      </c>
      <c r="AQ29" s="17">
        <v>-16.230090000000001</v>
      </c>
      <c r="AR29" s="17">
        <v>-18.61552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36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-42816.206437177272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</row>
    <row r="30" spans="4:116" x14ac:dyDescent="0.25">
      <c r="D30" t="s">
        <v>59</v>
      </c>
      <c r="G30" s="17">
        <f t="shared" si="14"/>
        <v>0</v>
      </c>
      <c r="H30" s="17">
        <f t="shared" si="15"/>
        <v>0</v>
      </c>
      <c r="I30" s="17">
        <f t="shared" si="15"/>
        <v>0</v>
      </c>
      <c r="J30" s="17">
        <f t="shared" si="15"/>
        <v>0</v>
      </c>
      <c r="K30" s="17">
        <f t="shared" si="15"/>
        <v>0</v>
      </c>
      <c r="L30" s="17">
        <f t="shared" si="15"/>
        <v>0</v>
      </c>
      <c r="M30" s="17">
        <f t="shared" si="15"/>
        <v>0</v>
      </c>
      <c r="N30" s="17">
        <f t="shared" si="15"/>
        <v>-475</v>
      </c>
      <c r="O30" s="17">
        <f t="shared" si="15"/>
        <v>0</v>
      </c>
      <c r="P30" s="17">
        <f t="shared" si="15"/>
        <v>0</v>
      </c>
      <c r="Q30" s="17">
        <f t="shared" si="15"/>
        <v>0</v>
      </c>
      <c r="R30" s="17">
        <f t="shared" si="15"/>
        <v>0</v>
      </c>
      <c r="S30" s="29">
        <f t="shared" si="16"/>
        <v>-475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36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v>0</v>
      </c>
      <c r="CH30" s="17">
        <v>0</v>
      </c>
      <c r="CI30" s="17">
        <v>0</v>
      </c>
      <c r="CJ30" s="17">
        <v>0</v>
      </c>
      <c r="CK30" s="17">
        <v>0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7">
        <v>-475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</row>
    <row r="31" spans="4:116" ht="8.1" customHeight="1" x14ac:dyDescent="0.25"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9"/>
      <c r="BY31" s="35"/>
    </row>
    <row r="32" spans="4:116" x14ac:dyDescent="0.25">
      <c r="D32" t="s">
        <v>60</v>
      </c>
      <c r="G32" s="17">
        <f t="shared" ref="G32" si="17">AI32</f>
        <v>0</v>
      </c>
      <c r="H32" s="17">
        <f t="shared" ref="H32:R32" si="18">SUMIFS($U32:$DL32,$U$3:$DL$3,"&gt;"&amp;H$2,$U$3:$DL$3,"&lt;="&amp;H$3)</f>
        <v>0</v>
      </c>
      <c r="I32" s="17">
        <f t="shared" si="18"/>
        <v>0</v>
      </c>
      <c r="J32" s="17">
        <f t="shared" si="18"/>
        <v>0</v>
      </c>
      <c r="K32" s="17">
        <f t="shared" si="18"/>
        <v>0</v>
      </c>
      <c r="L32" s="17">
        <f t="shared" si="18"/>
        <v>-1415.425305448249</v>
      </c>
      <c r="M32" s="17">
        <f t="shared" si="18"/>
        <v>-2337.4276</v>
      </c>
      <c r="N32" s="17">
        <f t="shared" si="18"/>
        <v>-2554.9518199999998</v>
      </c>
      <c r="O32" s="17">
        <f t="shared" si="18"/>
        <v>-2346.2585299999996</v>
      </c>
      <c r="P32" s="17">
        <f t="shared" si="18"/>
        <v>0</v>
      </c>
      <c r="Q32" s="17">
        <f t="shared" si="18"/>
        <v>0</v>
      </c>
      <c r="R32" s="17">
        <f t="shared" si="18"/>
        <v>0</v>
      </c>
      <c r="S32" s="29">
        <f t="shared" ref="S32" si="19">SUM(G32:R32)</f>
        <v>-8654.0632554482472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-300.84934000000004</v>
      </c>
      <c r="BU32" s="17">
        <v>-128.79025999999999</v>
      </c>
      <c r="BV32" s="17">
        <v>-216.46514999999999</v>
      </c>
      <c r="BW32" s="17">
        <v>-107.18011</v>
      </c>
      <c r="BX32" s="17">
        <v>-107.22878</v>
      </c>
      <c r="BY32" s="36">
        <v>-110.89151138944997</v>
      </c>
      <c r="BZ32" s="17">
        <v>-110.89151138944997</v>
      </c>
      <c r="CA32" s="17">
        <v>-110.96719613961649</v>
      </c>
      <c r="CB32" s="17">
        <v>-111.04288088978299</v>
      </c>
      <c r="CC32" s="17">
        <v>-111.11856563994951</v>
      </c>
      <c r="CD32" s="17">
        <v>-113.74</v>
      </c>
      <c r="CE32" s="17">
        <v>-113.74</v>
      </c>
      <c r="CF32" s="17">
        <v>-210.99475999999999</v>
      </c>
      <c r="CG32" s="17">
        <v>-210.99476000000001</v>
      </c>
      <c r="CH32" s="17">
        <v>-210.99476000000001</v>
      </c>
      <c r="CI32" s="17">
        <v>-210.99475999999999</v>
      </c>
      <c r="CJ32" s="17">
        <v>-210.99476000000001</v>
      </c>
      <c r="CK32" s="17">
        <v>-210.99476000000001</v>
      </c>
      <c r="CL32" s="17">
        <v>-210.99476000000001</v>
      </c>
      <c r="CM32" s="17">
        <v>-210.99476000000001</v>
      </c>
      <c r="CN32" s="17">
        <v>-210.99475999999999</v>
      </c>
      <c r="CO32" s="17">
        <v>-210.99475999999999</v>
      </c>
      <c r="CP32" s="17">
        <v>-210.99476000000001</v>
      </c>
      <c r="CQ32" s="17">
        <v>-210.99476000000001</v>
      </c>
      <c r="CR32" s="17">
        <v>-213.29623000000001</v>
      </c>
      <c r="CS32" s="17">
        <v>-213.29623000000001</v>
      </c>
      <c r="CT32" s="17">
        <v>-213.29623000000001</v>
      </c>
      <c r="CU32" s="17">
        <v>-213.29623000000001</v>
      </c>
      <c r="CV32" s="17">
        <v>-213.29623000000001</v>
      </c>
      <c r="CW32" s="17">
        <v>-213.29623000000001</v>
      </c>
      <c r="CX32" s="17">
        <v>-213.29623000000001</v>
      </c>
      <c r="CY32" s="17">
        <v>-213.29623000000001</v>
      </c>
      <c r="CZ32" s="17">
        <v>-213.29623000000001</v>
      </c>
      <c r="DA32" s="17">
        <v>-213.29623000000001</v>
      </c>
      <c r="DB32" s="17">
        <v>-213.29623000000001</v>
      </c>
      <c r="DC32" s="17">
        <v>-213.29623000000001</v>
      </c>
      <c r="DD32" s="17">
        <v>-213.29623000000001</v>
      </c>
      <c r="DE32" s="17">
        <v>-213.29623000000001</v>
      </c>
      <c r="DF32" s="17">
        <v>-213.29623000000001</v>
      </c>
      <c r="DG32" s="17">
        <v>-213.29623000000001</v>
      </c>
      <c r="DH32" s="17">
        <v>-213.29623000000001</v>
      </c>
      <c r="DI32" s="17">
        <v>-213.29623000000001</v>
      </c>
      <c r="DJ32" s="17">
        <v>-213.29623000000001</v>
      </c>
      <c r="DK32" s="17">
        <v>-213.29623000000001</v>
      </c>
      <c r="DL32" s="17">
        <v>-213.29623000000001</v>
      </c>
    </row>
    <row r="33" spans="4:116" s="19" customFormat="1" x14ac:dyDescent="0.25">
      <c r="D33" s="19" t="s">
        <v>64</v>
      </c>
      <c r="G33" s="20">
        <f>IFERROR(SUM(G8)/-SUM(G32),0)</f>
        <v>0</v>
      </c>
      <c r="H33" s="20">
        <f t="shared" ref="H33:R33" si="20">IFERROR(SUM(H8)/-SUM(H32),0)</f>
        <v>0</v>
      </c>
      <c r="I33" s="20">
        <f t="shared" si="20"/>
        <v>0</v>
      </c>
      <c r="J33" s="20">
        <f t="shared" si="20"/>
        <v>0</v>
      </c>
      <c r="K33" s="20">
        <f t="shared" si="20"/>
        <v>0</v>
      </c>
      <c r="L33" s="20">
        <f t="shared" si="20"/>
        <v>0.82293667200550014</v>
      </c>
      <c r="M33" s="20">
        <f t="shared" si="20"/>
        <v>1.4624249502414848</v>
      </c>
      <c r="N33" s="20">
        <f t="shared" si="20"/>
        <v>1.3827273645402931</v>
      </c>
      <c r="O33" s="20">
        <f t="shared" si="20"/>
        <v>1.3902101578640733</v>
      </c>
      <c r="P33" s="20">
        <f t="shared" si="20"/>
        <v>0</v>
      </c>
      <c r="Q33" s="20">
        <f t="shared" si="20"/>
        <v>0</v>
      </c>
      <c r="R33" s="20">
        <f t="shared" si="20"/>
        <v>0</v>
      </c>
      <c r="S33" s="25"/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1.0590961575651119</v>
      </c>
      <c r="BI33" s="20">
        <v>0.28559546187083312</v>
      </c>
      <c r="BJ33" s="20">
        <v>0.44010351262701602</v>
      </c>
      <c r="BK33" s="20">
        <v>0.54587192951149976</v>
      </c>
      <c r="BL33" s="20">
        <v>0.65999443076811659</v>
      </c>
      <c r="BM33" s="20">
        <v>0.79241400197150147</v>
      </c>
      <c r="BN33" s="20">
        <v>0.9102599134664886</v>
      </c>
      <c r="BO33" s="20">
        <v>0.99388251299118535</v>
      </c>
      <c r="BP33" s="20">
        <v>0.65178413536913893</v>
      </c>
      <c r="BQ33" s="20">
        <v>0.82293667200550014</v>
      </c>
      <c r="BR33" s="20">
        <v>0.95197700393874263</v>
      </c>
      <c r="BS33" s="20">
        <v>1.0585682911304133</v>
      </c>
      <c r="BT33" s="20">
        <v>1.2985858956828977</v>
      </c>
      <c r="BU33" s="20">
        <v>1.4027152097304318</v>
      </c>
      <c r="BV33" s="20">
        <v>1.5390104617750422</v>
      </c>
      <c r="BW33" s="20">
        <v>1.5747860107151685</v>
      </c>
      <c r="BX33" s="20">
        <v>1.5939126668811332</v>
      </c>
      <c r="BY33" s="39">
        <v>1.5779204917798133</v>
      </c>
      <c r="BZ33" s="20">
        <v>1.5564502914029623</v>
      </c>
      <c r="CA33" s="20">
        <v>1.5313950251052202</v>
      </c>
      <c r="CB33" s="20">
        <v>1.5226638723562047</v>
      </c>
      <c r="CC33" s="20">
        <v>1.4624249502414848</v>
      </c>
      <c r="CD33" s="20">
        <v>1.4086106983353925</v>
      </c>
      <c r="CE33" s="20">
        <v>1.3589305871331636</v>
      </c>
      <c r="CF33" s="20">
        <v>1.3621187793479381</v>
      </c>
      <c r="CG33" s="20">
        <v>1.3618892792477295</v>
      </c>
      <c r="CH33" s="20">
        <v>1.3650690091782849</v>
      </c>
      <c r="CI33" s="20">
        <v>1.3682429794541948</v>
      </c>
      <c r="CJ33" s="20">
        <v>1.3714169312090625</v>
      </c>
      <c r="CK33" s="20">
        <v>1.3747830846808498</v>
      </c>
      <c r="CL33" s="20">
        <v>1.3781450765449412</v>
      </c>
      <c r="CM33" s="20">
        <v>1.3807879937321474</v>
      </c>
      <c r="CN33" s="20">
        <v>1.3800357715883926</v>
      </c>
      <c r="CO33" s="20">
        <v>1.3827273645402931</v>
      </c>
      <c r="CP33" s="20">
        <v>1.3854141127468917</v>
      </c>
      <c r="CQ33" s="20">
        <v>1.3880960292769104</v>
      </c>
      <c r="CR33" s="20">
        <v>1.3920236659875993</v>
      </c>
      <c r="CS33" s="20">
        <v>1.392485543922124</v>
      </c>
      <c r="CT33" s="20">
        <v>1.3964131806328128</v>
      </c>
      <c r="CU33" s="20">
        <v>1.4003408173435021</v>
      </c>
      <c r="CV33" s="20">
        <v>1.4042741888748442</v>
      </c>
      <c r="CW33" s="20">
        <v>1.4080303750487613</v>
      </c>
      <c r="CX33" s="20">
        <v>1.411788510012133</v>
      </c>
      <c r="CY33" s="20">
        <v>1.4155466449755045</v>
      </c>
      <c r="CZ33" s="20">
        <v>1.4158390211627114</v>
      </c>
      <c r="DA33" s="20">
        <v>1.419631064065124</v>
      </c>
      <c r="DB33" s="20">
        <v>1.4234231069675363</v>
      </c>
      <c r="DC33" s="20">
        <v>1.4272151498699488</v>
      </c>
      <c r="DD33" s="20">
        <v>1.4310071927723615</v>
      </c>
      <c r="DE33" s="20">
        <v>1.4312468329292058</v>
      </c>
      <c r="DF33" s="20">
        <v>1.4350388758316182</v>
      </c>
      <c r="DG33" s="20">
        <v>1.4388309187340307</v>
      </c>
      <c r="DH33" s="20">
        <v>1.4357303240377659</v>
      </c>
      <c r="DI33" s="20">
        <v>1.4326297293415011</v>
      </c>
      <c r="DJ33" s="20">
        <v>1.4295311224104803</v>
      </c>
      <c r="DK33" s="20">
        <v>1.4330125046327136</v>
      </c>
      <c r="DL33" s="20">
        <v>1.4329414841093784</v>
      </c>
    </row>
    <row r="34" spans="4:116" ht="8.1" customHeight="1" x14ac:dyDescent="0.25">
      <c r="S34" s="23"/>
      <c r="BY34" s="35"/>
    </row>
    <row r="35" spans="4:116" s="26" customFormat="1" x14ac:dyDescent="0.25">
      <c r="D35" s="26" t="s">
        <v>61</v>
      </c>
      <c r="G35" s="18">
        <f t="shared" ref="G35:G37" si="21">AI35</f>
        <v>0</v>
      </c>
      <c r="H35" s="18">
        <f t="shared" ref="H35:R37" si="22">SUMIFS($U35:$DL35,$U$3:$DL$3,"&gt;"&amp;H$2,$U$3:$DL$3,"&lt;="&amp;H$3)</f>
        <v>-3615.2878700000001</v>
      </c>
      <c r="I35" s="18">
        <f t="shared" si="22"/>
        <v>-9348.088459999999</v>
      </c>
      <c r="J35" s="18">
        <f t="shared" si="22"/>
        <v>-3264.4636199999986</v>
      </c>
      <c r="K35" s="18">
        <f t="shared" si="22"/>
        <v>445.33847999999739</v>
      </c>
      <c r="L35" s="18">
        <f t="shared" si="22"/>
        <v>-1399.0301379286041</v>
      </c>
      <c r="M35" s="18">
        <f t="shared" si="22"/>
        <v>1532.8726982181499</v>
      </c>
      <c r="N35" s="18">
        <f t="shared" si="22"/>
        <v>5743.4718285599101</v>
      </c>
      <c r="O35" s="18">
        <f t="shared" si="22"/>
        <v>1498.5828633152505</v>
      </c>
      <c r="P35" s="18">
        <f t="shared" si="22"/>
        <v>0</v>
      </c>
      <c r="Q35" s="18">
        <f t="shared" si="22"/>
        <v>0</v>
      </c>
      <c r="R35" s="18">
        <f t="shared" si="22"/>
        <v>0</v>
      </c>
      <c r="S35" s="32">
        <f t="shared" ref="S35:S37" si="23">SUM(G35:R35)</f>
        <v>-8406.6042178352945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-3284.8042</v>
      </c>
      <c r="AE35" s="27">
        <v>-5.6843418860808015E-14</v>
      </c>
      <c r="AF35" s="27">
        <v>-61.345050000000086</v>
      </c>
      <c r="AG35" s="27">
        <v>-269.13862</v>
      </c>
      <c r="AH35" s="27">
        <v>0</v>
      </c>
      <c r="AI35" s="27">
        <v>0</v>
      </c>
      <c r="AJ35" s="27">
        <v>-118.12744000000001</v>
      </c>
      <c r="AK35" s="27">
        <v>-244.70588000000001</v>
      </c>
      <c r="AL35" s="27">
        <v>-15.294120000000003</v>
      </c>
      <c r="AM35" s="27">
        <v>0</v>
      </c>
      <c r="AN35" s="27">
        <v>-850.00009</v>
      </c>
      <c r="AO35" s="27">
        <v>-3302.1404399999997</v>
      </c>
      <c r="AP35" s="27">
        <v>0</v>
      </c>
      <c r="AQ35" s="27">
        <v>0</v>
      </c>
      <c r="AR35" s="27">
        <v>-2338.58068</v>
      </c>
      <c r="AS35" s="27">
        <v>-2479.23981</v>
      </c>
      <c r="AT35" s="27">
        <v>-1890.5083900000002</v>
      </c>
      <c r="AU35" s="27">
        <v>-670.73916999999983</v>
      </c>
      <c r="AV35" s="27">
        <v>1925.5491299999999</v>
      </c>
      <c r="AW35" s="27">
        <v>-1904.0747500000002</v>
      </c>
      <c r="AX35" s="27">
        <v>-1.5874399999999973</v>
      </c>
      <c r="AY35" s="27">
        <v>-16.055049999999028</v>
      </c>
      <c r="AZ35" s="27">
        <v>-2.921369999999996</v>
      </c>
      <c r="BA35" s="27">
        <v>16.751839999999902</v>
      </c>
      <c r="BB35" s="27">
        <v>-14.847499999999854</v>
      </c>
      <c r="BC35" s="27">
        <v>2394.7902400000003</v>
      </c>
      <c r="BD35" s="27">
        <v>-3088.9125499999996</v>
      </c>
      <c r="BE35" s="27">
        <v>-11.908610000000408</v>
      </c>
      <c r="BF35" s="27">
        <v>-5.8471799999997529</v>
      </c>
      <c r="BG35" s="27">
        <v>-20.253770000000031</v>
      </c>
      <c r="BH35" s="27">
        <v>24.925589999999829</v>
      </c>
      <c r="BI35" s="27">
        <v>147.80384000000004</v>
      </c>
      <c r="BJ35" s="27">
        <v>-77.000190000000003</v>
      </c>
      <c r="BK35" s="27">
        <v>54.754479999999944</v>
      </c>
      <c r="BL35" s="27">
        <v>23.103269999999611</v>
      </c>
      <c r="BM35" s="27">
        <v>54.953339999999997</v>
      </c>
      <c r="BN35" s="27">
        <v>99.877380000000016</v>
      </c>
      <c r="BO35" s="27">
        <v>1757.3047199999999</v>
      </c>
      <c r="BP35" s="27">
        <v>-1692.0078900000021</v>
      </c>
      <c r="BQ35" s="27">
        <v>77.724890000000215</v>
      </c>
      <c r="BR35" s="27">
        <v>119.5067</v>
      </c>
      <c r="BS35" s="27">
        <v>176.79328000000001</v>
      </c>
      <c r="BT35" s="27">
        <v>312.87539999999996</v>
      </c>
      <c r="BU35" s="27">
        <v>-286.97182999999984</v>
      </c>
      <c r="BV35" s="27">
        <v>-726.56623999999999</v>
      </c>
      <c r="BW35" s="27">
        <v>806.22283999999991</v>
      </c>
      <c r="BX35" s="27">
        <v>-36.044289999999961</v>
      </c>
      <c r="BY35" s="40">
        <v>-106.33724784120376</v>
      </c>
      <c r="BZ35" s="27">
        <v>112.2170514425856</v>
      </c>
      <c r="CA35" s="27">
        <v>126.30650828721009</v>
      </c>
      <c r="CB35" s="27">
        <v>-251.84668491229891</v>
      </c>
      <c r="CC35" s="27">
        <v>-1645.1856249048972</v>
      </c>
      <c r="CD35" s="27">
        <v>502.84251996733269</v>
      </c>
      <c r="CE35" s="27">
        <v>190.1919608971366</v>
      </c>
      <c r="CF35" s="27">
        <v>92.937200897136591</v>
      </c>
      <c r="CG35" s="27">
        <v>-225.4972594230411</v>
      </c>
      <c r="CH35" s="27">
        <v>122.21563423040416</v>
      </c>
      <c r="CI35" s="27">
        <v>444.80745727735513</v>
      </c>
      <c r="CJ35" s="27">
        <v>122.80168465748741</v>
      </c>
      <c r="CK35" s="27">
        <v>122.93732611582071</v>
      </c>
      <c r="CL35" s="27">
        <v>123.17551942832077</v>
      </c>
      <c r="CM35" s="27">
        <v>125.50534015748737</v>
      </c>
      <c r="CN35" s="27">
        <v>-222.2075534959578</v>
      </c>
      <c r="CO35" s="27">
        <v>133.16286750866772</v>
      </c>
      <c r="CP35" s="27">
        <v>455.75469055561859</v>
      </c>
      <c r="CQ35" s="27">
        <v>4341.9564303314037</v>
      </c>
      <c r="CR35" s="27">
        <v>130.86139750866769</v>
      </c>
      <c r="CS35" s="27">
        <v>-225.54431848611367</v>
      </c>
      <c r="CT35" s="27">
        <v>130.86139750866769</v>
      </c>
      <c r="CU35" s="27">
        <v>463.64301613179236</v>
      </c>
      <c r="CV35" s="27">
        <v>131.46163413158436</v>
      </c>
      <c r="CW35" s="27">
        <v>132.08816100658439</v>
      </c>
      <c r="CX35" s="27">
        <v>132.3311181853343</v>
      </c>
      <c r="CY35" s="27">
        <v>132.88951016450105</v>
      </c>
      <c r="CZ35" s="27">
        <v>-223.51620583028028</v>
      </c>
      <c r="DA35" s="27">
        <v>140.6849973521515</v>
      </c>
      <c r="DB35" s="27">
        <v>473.46661597527611</v>
      </c>
      <c r="DC35" s="27">
        <v>140.6849973521515</v>
      </c>
      <c r="DD35" s="27">
        <v>140.6849973521515</v>
      </c>
      <c r="DE35" s="27">
        <v>-224.63086154249945</v>
      </c>
      <c r="DF35" s="27">
        <v>140.6849973521515</v>
      </c>
      <c r="DG35" s="27">
        <v>483.91115644085426</v>
      </c>
      <c r="DH35" s="27">
        <v>141.29953327090149</v>
      </c>
      <c r="DI35" s="27">
        <v>141.48426327090144</v>
      </c>
      <c r="DJ35" s="27">
        <v>141.73207959322647</v>
      </c>
      <c r="DK35" s="27">
        <v>142.29047157239316</v>
      </c>
      <c r="DL35" s="27">
        <v>-223.02538732225764</v>
      </c>
    </row>
    <row r="36" spans="4:116" x14ac:dyDescent="0.25">
      <c r="D36" t="s">
        <v>62</v>
      </c>
      <c r="G36" s="17">
        <f t="shared" si="21"/>
        <v>6.5480953992391729E-16</v>
      </c>
      <c r="H36" s="17">
        <f t="shared" si="22"/>
        <v>-3.0559021979570386E-13</v>
      </c>
      <c r="I36" s="17">
        <f t="shared" si="22"/>
        <v>-16.922050000000254</v>
      </c>
      <c r="J36" s="17">
        <f t="shared" si="22"/>
        <v>-39.213000000001173</v>
      </c>
      <c r="K36" s="17">
        <f t="shared" si="22"/>
        <v>-445.33847999999875</v>
      </c>
      <c r="L36" s="17">
        <f t="shared" si="22"/>
        <v>501.47353000000055</v>
      </c>
      <c r="M36" s="17">
        <f t="shared" si="22"/>
        <v>-659.6361735985181</v>
      </c>
      <c r="N36" s="17">
        <f t="shared" si="22"/>
        <v>-22.753246273188466</v>
      </c>
      <c r="O36" s="17">
        <f t="shared" si="22"/>
        <v>121.39225602834455</v>
      </c>
      <c r="P36" s="17">
        <f t="shared" si="22"/>
        <v>0</v>
      </c>
      <c r="Q36" s="17">
        <f t="shared" si="22"/>
        <v>0</v>
      </c>
      <c r="R36" s="17">
        <f t="shared" si="22"/>
        <v>0</v>
      </c>
      <c r="S36" s="29">
        <f t="shared" si="23"/>
        <v>-560.99716384336193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-4.1018211049959065E-13</v>
      </c>
      <c r="AE36" s="21">
        <v>1.9099388737231494E-14</v>
      </c>
      <c r="AF36" s="21">
        <v>5.638867150992155E-14</v>
      </c>
      <c r="AG36" s="21">
        <v>2.9103830456733704E-14</v>
      </c>
      <c r="AH36" s="21">
        <v>0</v>
      </c>
      <c r="AI36" s="21">
        <v>6.5480953992391729E-16</v>
      </c>
      <c r="AJ36" s="21">
        <v>0</v>
      </c>
      <c r="AK36" s="21">
        <v>0</v>
      </c>
      <c r="AL36" s="21">
        <v>1.8189894035458565E-15</v>
      </c>
      <c r="AM36" s="21">
        <v>2.7939650593111763E-14</v>
      </c>
      <c r="AN36" s="21">
        <v>3.143219018397758E-14</v>
      </c>
      <c r="AO36" s="21">
        <v>1.3038459201197839E-13</v>
      </c>
      <c r="AP36" s="21">
        <v>-2.3305801732931287E-15</v>
      </c>
      <c r="AQ36" s="21">
        <v>0</v>
      </c>
      <c r="AR36" s="21">
        <v>-49.749310000000222</v>
      </c>
      <c r="AS36" s="21">
        <v>32.827259999999775</v>
      </c>
      <c r="AT36" s="21">
        <v>-700.68027000000006</v>
      </c>
      <c r="AU36" s="21">
        <v>670.79416999999989</v>
      </c>
      <c r="AV36" s="21">
        <v>-1925.5491299999999</v>
      </c>
      <c r="AW36" s="21">
        <v>1904.07475</v>
      </c>
      <c r="AX36" s="21">
        <v>1.5874399999999986</v>
      </c>
      <c r="AY36" s="21">
        <v>16.055049999999813</v>
      </c>
      <c r="AZ36" s="21">
        <v>2.9213699999999951</v>
      </c>
      <c r="BA36" s="21">
        <v>-16.751840000000783</v>
      </c>
      <c r="BB36" s="21">
        <v>14.8475</v>
      </c>
      <c r="BC36" s="21">
        <v>-2394.7902400000003</v>
      </c>
      <c r="BD36" s="21">
        <v>2376.3695899999998</v>
      </c>
      <c r="BE36" s="21">
        <v>11.908610000000335</v>
      </c>
      <c r="BF36" s="21">
        <v>5.847179999999935</v>
      </c>
      <c r="BG36" s="21">
        <v>20.253770000000017</v>
      </c>
      <c r="BH36" s="21">
        <v>-24.925590000000085</v>
      </c>
      <c r="BI36" s="21">
        <v>-147.80384000000009</v>
      </c>
      <c r="BJ36" s="21">
        <v>77.000190000000003</v>
      </c>
      <c r="BK36" s="21">
        <v>-54.75447999999998</v>
      </c>
      <c r="BL36" s="21">
        <v>-23.103270000000485</v>
      </c>
      <c r="BM36" s="21">
        <v>-54.953340000000026</v>
      </c>
      <c r="BN36" s="21">
        <v>-99.877380000000002</v>
      </c>
      <c r="BO36" s="21">
        <v>-1757.3047199999999</v>
      </c>
      <c r="BP36" s="21">
        <v>1692.0078900000021</v>
      </c>
      <c r="BQ36" s="21">
        <v>-77.724890000000187</v>
      </c>
      <c r="BR36" s="21">
        <v>-119.50670000000001</v>
      </c>
      <c r="BS36" s="21">
        <v>-176.79328000000001</v>
      </c>
      <c r="BT36" s="21">
        <v>-312.87539999999996</v>
      </c>
      <c r="BU36" s="21">
        <v>-252.97517000000011</v>
      </c>
      <c r="BV36" s="21">
        <v>726.56623999999999</v>
      </c>
      <c r="BW36" s="21">
        <v>-806.22284000000002</v>
      </c>
      <c r="BX36" s="21">
        <v>36.044289999999918</v>
      </c>
      <c r="BY36" s="41">
        <v>106.33724784120376</v>
      </c>
      <c r="BZ36" s="21">
        <v>-112.2170514425856</v>
      </c>
      <c r="CA36" s="21">
        <v>-126.30650828721009</v>
      </c>
      <c r="CB36" s="21">
        <v>251.84668491229891</v>
      </c>
      <c r="CC36" s="21">
        <v>1287.5760169762937</v>
      </c>
      <c r="CD36" s="21">
        <v>-502.84251996733269</v>
      </c>
      <c r="CE36" s="21">
        <v>2.8425199673326915</v>
      </c>
      <c r="CF36" s="21">
        <v>-92.93720089713662</v>
      </c>
      <c r="CG36" s="21">
        <v>225.49725942304107</v>
      </c>
      <c r="CH36" s="21">
        <v>-122.21563423040416</v>
      </c>
      <c r="CI36" s="21">
        <v>-444.80745727735513</v>
      </c>
      <c r="CJ36" s="21">
        <v>-122.80168465748741</v>
      </c>
      <c r="CK36" s="21">
        <v>557.26471763934205</v>
      </c>
      <c r="CL36" s="21">
        <v>-123.17551942832077</v>
      </c>
      <c r="CM36" s="21">
        <v>-125.50534015748738</v>
      </c>
      <c r="CN36" s="21">
        <v>222.2075534959578</v>
      </c>
      <c r="CO36" s="21">
        <v>-133.16286750866772</v>
      </c>
      <c r="CP36" s="21">
        <v>-455.75469055561859</v>
      </c>
      <c r="CQ36" s="21">
        <v>615.39086415413658</v>
      </c>
      <c r="CR36" s="21">
        <v>-130.86139750866769</v>
      </c>
      <c r="CS36" s="21">
        <v>225.54431848611367</v>
      </c>
      <c r="CT36" s="21">
        <v>-94.682920977445974</v>
      </c>
      <c r="CU36" s="21">
        <v>-463.64301613179225</v>
      </c>
      <c r="CV36" s="21">
        <v>-131.46163413158436</v>
      </c>
      <c r="CW36" s="21">
        <v>595.1046502633767</v>
      </c>
      <c r="CX36" s="21">
        <v>-132.3311181853343</v>
      </c>
      <c r="CY36" s="21">
        <v>-132.88951016450105</v>
      </c>
      <c r="CZ36" s="21">
        <v>223.51620583028028</v>
      </c>
      <c r="DA36" s="21">
        <v>-140.6849973521515</v>
      </c>
      <c r="DB36" s="21">
        <v>-473.46661597527611</v>
      </c>
      <c r="DC36" s="21">
        <v>655.85603584698265</v>
      </c>
      <c r="DD36" s="21">
        <v>-140.6849973521515</v>
      </c>
      <c r="DE36" s="21">
        <v>224.63086154249945</v>
      </c>
      <c r="DF36" s="21">
        <v>-83.945864190347947</v>
      </c>
      <c r="DG36" s="21">
        <v>-483.91115644085426</v>
      </c>
      <c r="DH36" s="21">
        <v>-141.29953327090149</v>
      </c>
      <c r="DI36" s="21">
        <v>625.21068971175578</v>
      </c>
      <c r="DJ36" s="21">
        <v>-141.73207959322647</v>
      </c>
      <c r="DK36" s="21">
        <v>-142.29047157239316</v>
      </c>
      <c r="DL36" s="21">
        <v>223.02538732225764</v>
      </c>
    </row>
    <row r="37" spans="4:116" s="26" customFormat="1" x14ac:dyDescent="0.25">
      <c r="D37" s="26" t="s">
        <v>63</v>
      </c>
      <c r="G37" s="33">
        <f t="shared" si="21"/>
        <v>6.5480953992391729E-16</v>
      </c>
      <c r="H37" s="33">
        <f t="shared" si="22"/>
        <v>-3615.2878700000001</v>
      </c>
      <c r="I37" s="33">
        <f t="shared" si="22"/>
        <v>-9365.0105100000001</v>
      </c>
      <c r="J37" s="33">
        <f t="shared" si="22"/>
        <v>-3303.6766200000002</v>
      </c>
      <c r="K37" s="33">
        <f t="shared" si="22"/>
        <v>-9.4768637382003362E-13</v>
      </c>
      <c r="L37" s="33">
        <f t="shared" si="22"/>
        <v>-897.5566079286034</v>
      </c>
      <c r="M37" s="33">
        <f t="shared" si="22"/>
        <v>873.23652461963206</v>
      </c>
      <c r="N37" s="33">
        <f t="shared" si="22"/>
        <v>5720.7185822867232</v>
      </c>
      <c r="O37" s="33">
        <f t="shared" si="22"/>
        <v>1619.975119343595</v>
      </c>
      <c r="P37" s="33">
        <f t="shared" si="22"/>
        <v>0</v>
      </c>
      <c r="Q37" s="33">
        <f t="shared" si="22"/>
        <v>0</v>
      </c>
      <c r="R37" s="33">
        <f t="shared" si="22"/>
        <v>0</v>
      </c>
      <c r="S37" s="34">
        <f t="shared" si="23"/>
        <v>-8967.6013816786563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-3284.8042000000005</v>
      </c>
      <c r="AE37" s="28">
        <v>-3.7744030123576518E-14</v>
      </c>
      <c r="AF37" s="28">
        <v>-61.345050000000029</v>
      </c>
      <c r="AG37" s="28">
        <v>-269.13861999999995</v>
      </c>
      <c r="AH37" s="28">
        <v>0</v>
      </c>
      <c r="AI37" s="28">
        <v>6.5480953992391729E-16</v>
      </c>
      <c r="AJ37" s="28">
        <v>-118.12744000000001</v>
      </c>
      <c r="AK37" s="28">
        <v>-244.70588000000001</v>
      </c>
      <c r="AL37" s="28">
        <v>-15.294120000000001</v>
      </c>
      <c r="AM37" s="28">
        <v>2.7939650593111763E-14</v>
      </c>
      <c r="AN37" s="28">
        <v>-850.00009</v>
      </c>
      <c r="AO37" s="28">
        <v>-3302.1404399999997</v>
      </c>
      <c r="AP37" s="28">
        <v>-2.3305801732931287E-15</v>
      </c>
      <c r="AQ37" s="28">
        <v>0</v>
      </c>
      <c r="AR37" s="28">
        <v>-2388.3299900000002</v>
      </c>
      <c r="AS37" s="28">
        <v>-2446.4125500000005</v>
      </c>
      <c r="AT37" s="28">
        <v>-2591.1886600000003</v>
      </c>
      <c r="AU37" s="28">
        <v>5.5000000000063665E-2</v>
      </c>
      <c r="AV37" s="28">
        <v>0</v>
      </c>
      <c r="AW37" s="28">
        <v>0</v>
      </c>
      <c r="AX37" s="28">
        <v>0</v>
      </c>
      <c r="AY37" s="28">
        <v>7.8514972301491071E-13</v>
      </c>
      <c r="AZ37" s="28">
        <v>0</v>
      </c>
      <c r="BA37" s="28">
        <v>-8.8107299234252423E-13</v>
      </c>
      <c r="BB37" s="28">
        <v>1.4566126083082054E-13</v>
      </c>
      <c r="BC37" s="28">
        <v>0</v>
      </c>
      <c r="BD37" s="28">
        <v>-712.54295999999977</v>
      </c>
      <c r="BE37" s="28">
        <v>-7.2830630415410269E-14</v>
      </c>
      <c r="BF37" s="28">
        <v>1.8207657603852567E-13</v>
      </c>
      <c r="BG37" s="28">
        <v>0</v>
      </c>
      <c r="BH37" s="28">
        <v>-2.5579538487363607E-13</v>
      </c>
      <c r="BI37" s="28">
        <v>0</v>
      </c>
      <c r="BJ37" s="28">
        <v>0</v>
      </c>
      <c r="BK37" s="28">
        <v>0</v>
      </c>
      <c r="BL37" s="28">
        <v>-8.7396756498492323E-13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-539.94699999999989</v>
      </c>
      <c r="BV37" s="28">
        <v>0</v>
      </c>
      <c r="BW37" s="28">
        <v>0</v>
      </c>
      <c r="BX37" s="28">
        <v>0</v>
      </c>
      <c r="BY37" s="40">
        <v>0</v>
      </c>
      <c r="BZ37" s="28">
        <v>0</v>
      </c>
      <c r="CA37" s="28">
        <v>0</v>
      </c>
      <c r="CB37" s="28">
        <v>0</v>
      </c>
      <c r="CC37" s="28">
        <v>-357.60960792860351</v>
      </c>
      <c r="CD37" s="28">
        <v>0</v>
      </c>
      <c r="CE37" s="28">
        <v>193.03448086446929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680.20204375516278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4957.3472944855403</v>
      </c>
      <c r="CR37" s="28">
        <v>0</v>
      </c>
      <c r="CS37" s="28">
        <v>0</v>
      </c>
      <c r="CT37" s="28">
        <v>36.178476531221719</v>
      </c>
      <c r="CU37" s="28">
        <v>0</v>
      </c>
      <c r="CV37" s="28">
        <v>0</v>
      </c>
      <c r="CW37" s="28">
        <v>727.19281126996111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796.54103319913418</v>
      </c>
      <c r="DD37" s="28">
        <v>0</v>
      </c>
      <c r="DE37" s="28">
        <v>0</v>
      </c>
      <c r="DF37" s="28">
        <v>56.739133161803551</v>
      </c>
      <c r="DG37" s="28">
        <v>0</v>
      </c>
      <c r="DH37" s="28">
        <v>0</v>
      </c>
      <c r="DI37" s="28">
        <v>766.69495298265724</v>
      </c>
      <c r="DJ37" s="28">
        <v>0</v>
      </c>
      <c r="DK37" s="28">
        <v>0</v>
      </c>
      <c r="DL37" s="28"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</vt:lpstr>
      <vt:lpstr>No Lease Up</vt:lpstr>
      <vt:lpstr>Full Lease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Skyler Sinks</dc:creator>
  <cp:lastModifiedBy>Skyler Sinks</cp:lastModifiedBy>
  <dcterms:created xsi:type="dcterms:W3CDTF">2020-11-04T16:39:05Z</dcterms:created>
  <dcterms:modified xsi:type="dcterms:W3CDTF">2020-12-04T20:40:33Z</dcterms:modified>
</cp:coreProperties>
</file>